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saporta/Desktop/Projeto Fundo SocioAmbiental /4_ComprovacaoGastos/0_Prestacao de Contas/PC02 BNDES/RED2/"/>
    </mc:Choice>
  </mc:AlternateContent>
  <xr:revisionPtr revIDLastSave="0" documentId="13_ncr:1_{4F28CD37-617C-5E42-BA64-479E75A7BE86}" xr6:coauthVersionLast="47" xr6:coauthVersionMax="47" xr10:uidLastSave="{00000000-0000-0000-0000-000000000000}"/>
  <bookViews>
    <workbookView xWindow="0" yWindow="500" windowWidth="25820" windowHeight="15500" activeTab="4" xr2:uid="{00000000-000D-0000-FFFF-FFFF00000000}"/>
  </bookViews>
  <sheets>
    <sheet name="Cronograma" sheetId="8" r:id="rId1"/>
    <sheet name="Formações-Eventos" sheetId="5" r:id="rId2"/>
    <sheet name="Execução Física" sheetId="2" r:id="rId3"/>
    <sheet name="Movimentação Finaceira " sheetId="7" r:id="rId4"/>
    <sheet name="Documentos Ambientais" sheetId="3" r:id="rId5"/>
  </sheets>
  <definedNames>
    <definedName name="_xlnm._FilterDatabase" localSheetId="0" hidden="1">Cronograma!$A$2:$U$72</definedName>
    <definedName name="_ftn1" localSheetId="4">'Documentos Ambientais'!$A$8</definedName>
    <definedName name="_ftnref1" localSheetId="4">'Documentos Ambientais'!$B$2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7" l="1"/>
  <c r="D29" i="7"/>
  <c r="G27" i="7"/>
  <c r="D27" i="7"/>
  <c r="H27" i="7"/>
  <c r="E27" i="7"/>
  <c r="I22" i="7"/>
  <c r="C23" i="7" s="1"/>
  <c r="I21" i="7"/>
  <c r="C22" i="7" s="1"/>
  <c r="F22" i="7" s="1"/>
  <c r="I20" i="7"/>
  <c r="C21" i="7" s="1"/>
  <c r="F21" i="7" s="1"/>
  <c r="I19" i="7"/>
  <c r="C20" i="7" s="1"/>
  <c r="F20" i="7" s="1"/>
  <c r="I18" i="7"/>
  <c r="C19" i="7" s="1"/>
  <c r="F19" i="7" s="1"/>
  <c r="I17" i="7"/>
  <c r="C18" i="7" s="1"/>
  <c r="F18" i="7" s="1"/>
  <c r="C17" i="7"/>
  <c r="F17" i="7" s="1"/>
  <c r="I16" i="7"/>
  <c r="C16" i="7"/>
  <c r="I15" i="7"/>
  <c r="I14" i="7"/>
  <c r="I13" i="7"/>
  <c r="I12" i="7"/>
  <c r="I11" i="7"/>
  <c r="I10" i="7"/>
  <c r="I9" i="7"/>
  <c r="I8" i="7"/>
  <c r="F16" i="7" l="1"/>
  <c r="I23" i="7"/>
  <c r="C24" i="7" s="1"/>
  <c r="I24" i="7" s="1"/>
  <c r="C25" i="7" s="1"/>
  <c r="I25" i="7" s="1"/>
  <c r="C26" i="7" s="1"/>
  <c r="I26" i="7" s="1"/>
  <c r="F27" i="7"/>
  <c r="F29" i="7"/>
  <c r="E29" i="7"/>
  <c r="H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Vitor Hugo Garbin</author>
  </authors>
  <commentList>
    <comment ref="C8" authorId="0" shapeId="0" xr:uid="{E5C88B97-BA55-7948-B80D-B91597B185F8}">
      <text>
        <r>
          <rPr>
            <b/>
            <sz val="9"/>
            <color rgb="FF000000"/>
            <rFont val="Tahoma"/>
            <family val="2"/>
          </rPr>
          <t xml:space="preserve">Aplicação financeira 
</t>
        </r>
        <r>
          <rPr>
            <b/>
            <sz val="9"/>
            <color rgb="FF000000"/>
            <rFont val="Tahoma"/>
            <family val="2"/>
          </rPr>
          <t>+ Conta corrente</t>
        </r>
      </text>
    </comment>
  </commentList>
</comments>
</file>

<file path=xl/sharedStrings.xml><?xml version="1.0" encoding="utf-8"?>
<sst xmlns="http://schemas.openxmlformats.org/spreadsheetml/2006/main" count="474" uniqueCount="120">
  <si>
    <t>Movimentação Financeira</t>
  </si>
  <si>
    <t xml:space="preserve"> MÊS</t>
  </si>
  <si>
    <t>SALDO INICIAL</t>
  </si>
  <si>
    <t>LIBERAÇÕES BNDES</t>
  </si>
  <si>
    <t>Totais</t>
  </si>
  <si>
    <t>Intervenção</t>
  </si>
  <si>
    <t>Data Base</t>
  </si>
  <si>
    <t>Físico</t>
  </si>
  <si>
    <t>Previsão de Conclusão Original</t>
  </si>
  <si>
    <t>Previsão de Conclusão Atual</t>
  </si>
  <si>
    <t>AÇÕES</t>
  </si>
  <si>
    <t>Previsto</t>
  </si>
  <si>
    <t>Realizado</t>
  </si>
  <si>
    <t xml:space="preserve">Entendimento do contexto para adequação do processo formativo </t>
  </si>
  <si>
    <t>Imersão na proposta (envolve análise e pesquisa documental, levantamento dos currículos das redes, aprofundamento sobre Itinerários Formativos e Amazônia, levantamento dos atores relevantes a serem entrevistados etc.)</t>
  </si>
  <si>
    <t>Definição e contratação dos especialistas responsáveis pela elaboração dos IF</t>
  </si>
  <si>
    <t>Edição Textual</t>
  </si>
  <si>
    <t>Estrutura e arquitetura de navegação das plataformas (online e Whatsapp)</t>
  </si>
  <si>
    <t>Quadro de Documentos Ambientais</t>
  </si>
  <si>
    <t>Unidade</t>
  </si>
  <si>
    <t>Documento[1] (tipo)</t>
  </si>
  <si>
    <t>Órgão Expedidor</t>
  </si>
  <si>
    <t>nº</t>
  </si>
  <si>
    <t>Data da Expedição</t>
  </si>
  <si>
    <t>Validade</t>
  </si>
  <si>
    <t>XXX</t>
  </si>
  <si>
    <t>DD.MM.AAAA</t>
  </si>
  <si>
    <t>[1] Licenças, Autorizações, Outorgas e afins.</t>
  </si>
  <si>
    <t>Objetivo</t>
  </si>
  <si>
    <t>Duração</t>
  </si>
  <si>
    <t>Nº Participantes</t>
  </si>
  <si>
    <t>Formato</t>
  </si>
  <si>
    <t>Local</t>
  </si>
  <si>
    <t>Data</t>
  </si>
  <si>
    <t>Nome do evento</t>
  </si>
  <si>
    <t>RED</t>
  </si>
  <si>
    <t>Formações, reuniões e outras atividades relevantes para o alcance dos objetivos do projeto</t>
  </si>
  <si>
    <t>Objetivo Específico/Ação</t>
  </si>
  <si>
    <t>APORTES CONTRAPARTIDA</t>
  </si>
  <si>
    <t>PAGAMENTOS</t>
  </si>
  <si>
    <t>RENDIMENTOS LÍQUIDOS</t>
  </si>
  <si>
    <t>DESPESAS BANCÁRIAS</t>
  </si>
  <si>
    <t>SALDO FINAL</t>
  </si>
  <si>
    <t>Ação 2.1. Elaboração dos modelos de análise espacial e das rotinas de processamento</t>
  </si>
  <si>
    <t>Ação 2.2. Aquisição e pré-processamento das imagens de satélite</t>
  </si>
  <si>
    <t>Ação 2.3. Edição vetorial</t>
  </si>
  <si>
    <t>Ação 2.4. Formatação dos campos e exportação dos dados por município no formato shapefile</t>
  </si>
  <si>
    <t>Ação 3.1. Elaboração dos modelos de análise espacial e das rotinas de processamento</t>
  </si>
  <si>
    <t>Ação 3.2. Aquisição e pré-processamento das imagens de satélite</t>
  </si>
  <si>
    <t>Ação 3.3. Aquisição e pré-processamento dos modelos digitais de elevação</t>
  </si>
  <si>
    <t>Ação 3.4. Processamento das análises</t>
  </si>
  <si>
    <t>Ação 3.5. Edição vetorial</t>
  </si>
  <si>
    <t>Ação 3.6. Formatação dos campos e exportação dos dados por município no formato shapefile</t>
  </si>
  <si>
    <t>Objetivo Específico I. Mapeamento do uso e cobertura do solo</t>
  </si>
  <si>
    <t>Ação 1.1. Elaboração dos modelos de análise espacial e das rotinas de processamento</t>
  </si>
  <si>
    <t>Ação 1.2. Aquisição e pré-processamento das imagens de satélite</t>
  </si>
  <si>
    <t>Ação 1.3. Classificação supervisionada das imagens</t>
  </si>
  <si>
    <t>Ação 1.4. Edição vetorial</t>
  </si>
  <si>
    <t>Ação 1.5. Verificação de acurácia</t>
  </si>
  <si>
    <t>Ação 1.6. Geração das camadas temporais</t>
  </si>
  <si>
    <t>Ação 1.7. Formatação dos campos e exportação dos dados por município no formato shapefile</t>
  </si>
  <si>
    <t>Objetivo Específico II. Mapeamento de fitofisionomias</t>
  </si>
  <si>
    <t>Objetivo Específico III. Mapeamento áreas de uso restrito relacionadas ao relevo</t>
  </si>
  <si>
    <t>Ação 4.1. Elaboração dos modelos de análise espacial e das rotinas de processamento</t>
  </si>
  <si>
    <t>Ação 4.2. Aquisição e pré-processamento das imagens de satélite</t>
  </si>
  <si>
    <t>Ação 4.3. Edição vetorial</t>
  </si>
  <si>
    <t>Ação 4.4. Formatação dos campos e exportação dos dados por município no formato shapefile</t>
  </si>
  <si>
    <t>Objetivo Específico IV. Mapeamento de áreas de servidão administrativa</t>
  </si>
  <si>
    <t>Ação 5.1. Elaboração dos modelos de análise espacial e das rotinas de processamento</t>
  </si>
  <si>
    <t>Ação 5.2. Aquisição e pré-processamento das imagens de satélite</t>
  </si>
  <si>
    <t>Ação 5.3. Vetorização da hidrografia linear</t>
  </si>
  <si>
    <t>Ação 5.4. Extração das camadas poligonais</t>
  </si>
  <si>
    <t>Ação 5.5. Processamento das nascentes</t>
  </si>
  <si>
    <t>Objetivo Específico VI. Comunicação de resultados</t>
  </si>
  <si>
    <t>Objetivo Específico V. Mapeamento de hidrografia</t>
  </si>
  <si>
    <t>Ação 6.1. Definição das prioridades de mapeamento por objetivo específico</t>
  </si>
  <si>
    <t>Ação 6.2. Produção de layouts de apresentação dos mapas</t>
  </si>
  <si>
    <t>Ação 6.3. Realização de apresentações para disseminação de resultados</t>
  </si>
  <si>
    <t>Ação 6.4. Disponibilização dos produtos de mapeamento online</t>
  </si>
  <si>
    <t>Ação 5.6.  Formatação dos campos e exportação dos dados por município no formato shapefile</t>
  </si>
  <si>
    <t>X</t>
  </si>
  <si>
    <t>DURAÇÃO EM MESES
ANO II</t>
  </si>
  <si>
    <t>DURAÇÃO EM MESES
ANO I</t>
  </si>
  <si>
    <t>Online</t>
  </si>
  <si>
    <t>Virtual</t>
  </si>
  <si>
    <t>Apresentação Projeto Mapeamento FBDS - Estados</t>
  </si>
  <si>
    <t>VI. Comunicação de resultados</t>
  </si>
  <si>
    <t>Todos</t>
  </si>
  <si>
    <t>Reunião FBDS/SFB/BNDES</t>
  </si>
  <si>
    <t xml:space="preserve">Objetivo: Alinhamento técnico para o início do projeto
Entidade organizadora: FBDS
</t>
  </si>
  <si>
    <t xml:space="preserve">Objetivo: Apresentação do projeto para os estados contemplatos
Entidade organizadora: FBDS
</t>
  </si>
  <si>
    <t>2 horas</t>
  </si>
  <si>
    <t xml:space="preserve">
Reunião Mapeamento RS - FBDS/SEMA/SFB</t>
  </si>
  <si>
    <t xml:space="preserve">
Mapeamento ES - FBDS/IDAF</t>
  </si>
  <si>
    <t>4 horas</t>
  </si>
  <si>
    <t xml:space="preserve">
Alinhamento Técnico - FBDS/SFB</t>
  </si>
  <si>
    <t xml:space="preserve">Objetivo: Alinhamento técnico da metodologia e das bases a serem utilziadas nos mapeamentos do estado do Rio Grande do Sul
Entidade organizadora: FBDS
</t>
  </si>
  <si>
    <t xml:space="preserve">Objetivo: Alinhamento técnico da metodologia e das bases a serem utilziadas nos mapeamentos do estado do Espírito Santo
Entidade organizadora: FBDS
</t>
  </si>
  <si>
    <t xml:space="preserve">Objetivo: Alinhamento técnico da metodologia e das bases a serem utilizadas  nos mapeamentos de servidão administrativa, áreas restritas relacionadas ao relevo e fisofisionomias da Amazônia Legal
Entidade organizadora: FBDS
</t>
  </si>
  <si>
    <t>Movimentação da Conta Vinculada: Banco ITAU / Agência 8548 / Conta 99462-6</t>
  </si>
  <si>
    <t>Pagamento por Serviços Ambientais: Série de Diálogos Consultivos</t>
  </si>
  <si>
    <t>Brasília - DF</t>
  </si>
  <si>
    <t>Presencial</t>
  </si>
  <si>
    <t>9 horas</t>
  </si>
  <si>
    <t>Valores em R$ - Posição em 31/10/2024</t>
  </si>
  <si>
    <t xml:space="preserve">Totais PC02 </t>
  </si>
  <si>
    <t>Debate sobre regulação da lei sobre pagamentos por serviços ecossistêmicos.
Entidade organizadora: MMA</t>
  </si>
  <si>
    <t>Objetivo: Acompanhamento do projeto e alinhamento técnico sobre i) o formato de entrega do shapefiles de uso e cobertura do solo, e ii) a utilização do modelo digital de terreno do projeto PE3D de Pernambuco</t>
  </si>
  <si>
    <t xml:space="preserve"> III. Mapeamento áreas de uso restrito relacionadas ao relevo</t>
  </si>
  <si>
    <t xml:space="preserve">
Alinhamento Técnico - FBDS/SFB/CPRH</t>
  </si>
  <si>
    <t>Objetivo: Definição do modelo digital de elevação a ser utilizado na execução do OE III no Estado de Pernambuco, em conjunto com a Agência Estadual de Meio Ambiente do Estado (CPRH).</t>
  </si>
  <si>
    <t xml:space="preserve">
Alinhamento Técnico - FBDS/SFB/IPAAM</t>
  </si>
  <si>
    <t>Objetivo: Acompanhamento do projeto e apresentação da metodologia específica para o estado do Amazonas, atendendo a demanda do estado.</t>
  </si>
  <si>
    <t>Objetivo: Acompanhamento do projeto e discussão do uso dos rendimentos do projeto.</t>
  </si>
  <si>
    <t>1º Encontro da Regularização Ambiental</t>
  </si>
  <si>
    <t>Brasília</t>
  </si>
  <si>
    <t>40 minutos</t>
  </si>
  <si>
    <t>Objetivo:  Apresentação do projeto e seus resultados preliminares</t>
  </si>
  <si>
    <t>Objetivo: Discussão sobre o processo de revisão dos dados por parte do SFB/Estados</t>
  </si>
  <si>
    <t>Alinhamento Técnico - FBDS/SFB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</si>
</sst>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7" formatCode="mm/yyyy"/>
  </numFmts>
  <fonts count="24" x14ac:knownFonts="1">
    <font>
      <sz val="10"/>
      <name val="Arial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2"/>
      <color rgb="FFFFFFFF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8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F3864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  <xf numFmtId="0" fontId="2" fillId="0" borderId="0"/>
    <xf numFmtId="0" fontId="3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3" fillId="0" borderId="0" xfId="4" applyFont="1" applyAlignment="1">
      <alignment horizontal="left" wrapText="1"/>
    </xf>
    <xf numFmtId="0" fontId="12" fillId="0" borderId="0" xfId="4" applyAlignment="1">
      <alignment wrapText="1"/>
    </xf>
    <xf numFmtId="0" fontId="12" fillId="0" borderId="0" xfId="4"/>
    <xf numFmtId="0" fontId="18" fillId="0" borderId="0" xfId="0" applyFont="1"/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2" fillId="0" borderId="0" xfId="6" applyFont="1"/>
    <xf numFmtId="0" fontId="12" fillId="0" borderId="4" xfId="6" applyFont="1" applyBorder="1"/>
    <xf numFmtId="0" fontId="12" fillId="0" borderId="6" xfId="6" applyFont="1" applyBorder="1"/>
    <xf numFmtId="0" fontId="12" fillId="0" borderId="4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/>
    </xf>
    <xf numFmtId="0" fontId="14" fillId="12" borderId="4" xfId="6" applyFont="1" applyFill="1" applyBorder="1" applyAlignment="1">
      <alignment wrapText="1"/>
    </xf>
    <xf numFmtId="0" fontId="14" fillId="12" borderId="37" xfId="6" applyFont="1" applyFill="1" applyBorder="1" applyAlignment="1">
      <alignment wrapText="1"/>
    </xf>
    <xf numFmtId="0" fontId="14" fillId="0" borderId="0" xfId="6" applyFont="1" applyAlignment="1">
      <alignment wrapText="1"/>
    </xf>
    <xf numFmtId="0" fontId="12" fillId="10" borderId="2" xfId="4" applyFill="1" applyBorder="1" applyAlignment="1">
      <alignment horizontal="left" vertical="center" wrapText="1"/>
    </xf>
    <xf numFmtId="0" fontId="12" fillId="10" borderId="27" xfId="4" applyFill="1" applyBorder="1" applyAlignment="1">
      <alignment horizontal="left" vertical="center" wrapText="1"/>
    </xf>
    <xf numFmtId="0" fontId="12" fillId="10" borderId="29" xfId="4" applyFill="1" applyBorder="1" applyAlignment="1">
      <alignment horizontal="left" vertical="center" wrapText="1"/>
    </xf>
    <xf numFmtId="0" fontId="15" fillId="8" borderId="18" xfId="4" applyFont="1" applyFill="1" applyBorder="1" applyAlignment="1">
      <alignment horizontal="center" vertical="center" wrapText="1"/>
    </xf>
    <xf numFmtId="0" fontId="15" fillId="8" borderId="20" xfId="4" applyFont="1" applyFill="1" applyBorder="1" applyAlignment="1">
      <alignment horizontal="center" vertical="center" wrapText="1"/>
    </xf>
    <xf numFmtId="0" fontId="15" fillId="8" borderId="21" xfId="4" applyFont="1" applyFill="1" applyBorder="1" applyAlignment="1">
      <alignment horizontal="center" vertical="center" wrapText="1"/>
    </xf>
    <xf numFmtId="0" fontId="16" fillId="9" borderId="24" xfId="4" applyFont="1" applyFill="1" applyBorder="1" applyAlignment="1">
      <alignment horizontal="center" vertical="center" wrapText="1"/>
    </xf>
    <xf numFmtId="0" fontId="16" fillId="9" borderId="6" xfId="4" applyFont="1" applyFill="1" applyBorder="1" applyAlignment="1">
      <alignment horizontal="center" vertical="center" wrapText="1"/>
    </xf>
    <xf numFmtId="0" fontId="16" fillId="9" borderId="25" xfId="4" applyFont="1" applyFill="1" applyBorder="1" applyAlignment="1">
      <alignment horizontal="center" vertical="center" wrapText="1"/>
    </xf>
    <xf numFmtId="0" fontId="16" fillId="12" borderId="16" xfId="4" applyFont="1" applyFill="1" applyBorder="1" applyAlignment="1">
      <alignment horizontal="center" vertical="center" wrapText="1"/>
    </xf>
    <xf numFmtId="0" fontId="16" fillId="12" borderId="4" xfId="4" applyFont="1" applyFill="1" applyBorder="1" applyAlignment="1">
      <alignment horizontal="center" vertical="center" wrapText="1"/>
    </xf>
    <xf numFmtId="0" fontId="16" fillId="0" borderId="4" xfId="4" applyFont="1" applyBorder="1" applyAlignment="1">
      <alignment horizontal="center" vertical="center" wrapText="1"/>
    </xf>
    <xf numFmtId="0" fontId="16" fillId="0" borderId="17" xfId="4" applyFont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17" xfId="4" applyFont="1" applyFill="1" applyBorder="1" applyAlignment="1">
      <alignment horizontal="center" vertical="center" wrapText="1"/>
    </xf>
    <xf numFmtId="0" fontId="16" fillId="9" borderId="16" xfId="4" applyFont="1" applyFill="1" applyBorder="1" applyAlignment="1">
      <alignment horizontal="center" vertical="center" wrapText="1"/>
    </xf>
    <xf numFmtId="0" fontId="16" fillId="9" borderId="4" xfId="4" applyFont="1" applyFill="1" applyBorder="1" applyAlignment="1">
      <alignment horizontal="center" vertical="center" wrapText="1"/>
    </xf>
    <xf numFmtId="0" fontId="16" fillId="9" borderId="17" xfId="4" applyFont="1" applyFill="1" applyBorder="1" applyAlignment="1">
      <alignment horizontal="center" vertical="center" wrapText="1"/>
    </xf>
    <xf numFmtId="0" fontId="16" fillId="0" borderId="16" xfId="4" applyFont="1" applyBorder="1" applyAlignment="1">
      <alignment horizontal="center" vertical="center" wrapText="1"/>
    </xf>
    <xf numFmtId="0" fontId="16" fillId="12" borderId="17" xfId="4" applyFont="1" applyFill="1" applyBorder="1" applyAlignment="1">
      <alignment horizontal="center" vertical="center" wrapText="1"/>
    </xf>
    <xf numFmtId="0" fontId="16" fillId="0" borderId="18" xfId="4" applyFont="1" applyBorder="1" applyAlignment="1">
      <alignment horizontal="center" vertical="center" wrapText="1"/>
    </xf>
    <xf numFmtId="0" fontId="16" fillId="0" borderId="20" xfId="4" applyFont="1" applyBorder="1" applyAlignment="1">
      <alignment horizontal="center" vertical="center" wrapText="1"/>
    </xf>
    <xf numFmtId="0" fontId="16" fillId="5" borderId="20" xfId="4" applyFont="1" applyFill="1" applyBorder="1" applyAlignment="1">
      <alignment horizontal="center" vertical="center" wrapText="1"/>
    </xf>
    <xf numFmtId="0" fontId="16" fillId="5" borderId="21" xfId="4" applyFont="1" applyFill="1" applyBorder="1" applyAlignment="1">
      <alignment horizontal="center" vertical="center" wrapText="1"/>
    </xf>
    <xf numFmtId="0" fontId="16" fillId="12" borderId="20" xfId="4" applyFont="1" applyFill="1" applyBorder="1" applyAlignment="1">
      <alignment horizontal="center" vertical="center" wrapText="1"/>
    </xf>
    <xf numFmtId="0" fontId="16" fillId="12" borderId="21" xfId="4" applyFont="1" applyFill="1" applyBorder="1" applyAlignment="1">
      <alignment horizontal="center" vertical="center" wrapText="1"/>
    </xf>
    <xf numFmtId="0" fontId="16" fillId="12" borderId="18" xfId="4" applyFont="1" applyFill="1" applyBorder="1" applyAlignment="1">
      <alignment horizontal="center" vertical="center" wrapText="1"/>
    </xf>
    <xf numFmtId="0" fontId="16" fillId="9" borderId="12" xfId="4" applyFont="1" applyFill="1" applyBorder="1" applyAlignment="1">
      <alignment horizontal="center" vertical="center" wrapText="1"/>
    </xf>
    <xf numFmtId="0" fontId="16" fillId="9" borderId="14" xfId="4" applyFont="1" applyFill="1" applyBorder="1" applyAlignment="1">
      <alignment horizontal="center" vertical="center" wrapText="1"/>
    </xf>
    <xf numFmtId="0" fontId="16" fillId="9" borderId="15" xfId="4" applyFont="1" applyFill="1" applyBorder="1" applyAlignment="1">
      <alignment horizontal="center" vertical="center" wrapText="1"/>
    </xf>
    <xf numFmtId="0" fontId="12" fillId="10" borderId="43" xfId="4" applyFill="1" applyBorder="1" applyAlignment="1">
      <alignment horizontal="left" vertical="center" wrapText="1"/>
    </xf>
    <xf numFmtId="0" fontId="12" fillId="10" borderId="44" xfId="4" applyFill="1" applyBorder="1" applyAlignment="1">
      <alignment horizontal="left" vertical="center" wrapText="1"/>
    </xf>
    <xf numFmtId="0" fontId="16" fillId="0" borderId="45" xfId="4" applyFont="1" applyBorder="1" applyAlignment="1">
      <alignment horizontal="center" vertical="center" wrapText="1"/>
    </xf>
    <xf numFmtId="0" fontId="16" fillId="0" borderId="37" xfId="4" applyFont="1" applyBorder="1" applyAlignment="1">
      <alignment horizontal="center" vertical="center" wrapText="1"/>
    </xf>
    <xf numFmtId="0" fontId="16" fillId="12" borderId="37" xfId="4" applyFont="1" applyFill="1" applyBorder="1" applyAlignment="1">
      <alignment horizontal="center" vertical="center" wrapText="1"/>
    </xf>
    <xf numFmtId="0" fontId="16" fillId="12" borderId="46" xfId="4" applyFont="1" applyFill="1" applyBorder="1" applyAlignment="1">
      <alignment horizontal="center" vertical="center" wrapText="1"/>
    </xf>
    <xf numFmtId="14" fontId="15" fillId="0" borderId="0" xfId="6" applyNumberFormat="1" applyFont="1" applyAlignment="1">
      <alignment vertical="center"/>
    </xf>
    <xf numFmtId="0" fontId="15" fillId="0" borderId="4" xfId="6" applyFont="1" applyBorder="1" applyAlignment="1">
      <alignment vertical="center" wrapText="1"/>
    </xf>
    <xf numFmtId="14" fontId="15" fillId="0" borderId="4" xfId="6" applyNumberFormat="1" applyFont="1" applyBorder="1" applyAlignment="1">
      <alignment vertical="center"/>
    </xf>
    <xf numFmtId="0" fontId="15" fillId="0" borderId="4" xfId="6" applyFont="1" applyBorder="1" applyAlignment="1">
      <alignment wrapText="1"/>
    </xf>
    <xf numFmtId="14" fontId="15" fillId="0" borderId="4" xfId="6" applyNumberFormat="1" applyFont="1" applyBorder="1" applyAlignment="1">
      <alignment horizontal="center"/>
    </xf>
    <xf numFmtId="20" fontId="15" fillId="0" borderId="4" xfId="6" applyNumberFormat="1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/>
    </xf>
    <xf numFmtId="0" fontId="15" fillId="0" borderId="37" xfId="6" applyFont="1" applyBorder="1" applyAlignment="1">
      <alignment wrapText="1"/>
    </xf>
    <xf numFmtId="14" fontId="15" fillId="0" borderId="37" xfId="6" applyNumberFormat="1" applyFont="1" applyBorder="1" applyAlignment="1">
      <alignment horizontal="center"/>
    </xf>
    <xf numFmtId="167" fontId="11" fillId="0" borderId="9" xfId="0" applyNumberFormat="1" applyFont="1" applyBorder="1" applyAlignment="1">
      <alignment horizontal="center" vertical="center" wrapText="1"/>
    </xf>
    <xf numFmtId="14" fontId="0" fillId="0" borderId="0" xfId="0" applyNumberFormat="1"/>
    <xf numFmtId="9" fontId="11" fillId="0" borderId="9" xfId="3" applyFont="1" applyBorder="1" applyAlignment="1">
      <alignment horizontal="center" vertical="center" wrapText="1"/>
    </xf>
    <xf numFmtId="0" fontId="3" fillId="0" borderId="0" xfId="7"/>
    <xf numFmtId="0" fontId="4" fillId="0" borderId="0" xfId="7" applyFont="1" applyAlignment="1">
      <alignment horizontal="left" vertical="center"/>
    </xf>
    <xf numFmtId="0" fontId="5" fillId="3" borderId="4" xfId="7" applyFont="1" applyFill="1" applyBorder="1" applyAlignment="1">
      <alignment horizontal="center" vertical="top" wrapText="1"/>
    </xf>
    <xf numFmtId="17" fontId="6" fillId="4" borderId="4" xfId="7" applyNumberFormat="1" applyFont="1" applyFill="1" applyBorder="1" applyAlignment="1">
      <alignment horizontal="center" vertical="top" wrapText="1"/>
    </xf>
    <xf numFmtId="164" fontId="6" fillId="0" borderId="5" xfId="7" applyNumberFormat="1" applyFont="1" applyBorder="1" applyAlignment="1">
      <alignment vertical="top"/>
    </xf>
    <xf numFmtId="164" fontId="6" fillId="4" borderId="4" xfId="7" applyNumberFormat="1" applyFont="1" applyFill="1" applyBorder="1" applyAlignment="1">
      <alignment vertical="top"/>
    </xf>
    <xf numFmtId="164" fontId="6" fillId="4" borderId="4" xfId="7" applyNumberFormat="1" applyFont="1" applyFill="1" applyBorder="1" applyAlignment="1">
      <alignment horizontal="center" vertical="top" wrapText="1"/>
    </xf>
    <xf numFmtId="164" fontId="6" fillId="4" borderId="6" xfId="7" applyNumberFormat="1" applyFont="1" applyFill="1" applyBorder="1" applyAlignment="1">
      <alignment horizontal="center" vertical="top" wrapText="1"/>
    </xf>
    <xf numFmtId="43" fontId="6" fillId="6" borderId="6" xfId="7" applyNumberFormat="1" applyFont="1" applyFill="1" applyBorder="1"/>
    <xf numFmtId="164" fontId="5" fillId="0" borderId="4" xfId="7" applyNumberFormat="1" applyFont="1" applyBorder="1" applyAlignment="1">
      <alignment vertical="top"/>
    </xf>
    <xf numFmtId="43" fontId="6" fillId="6" borderId="6" xfId="7" applyNumberFormat="1" applyFont="1" applyFill="1" applyBorder="1" applyAlignment="1">
      <alignment horizontal="right"/>
    </xf>
    <xf numFmtId="43" fontId="3" fillId="0" borderId="0" xfId="7" applyNumberFormat="1"/>
    <xf numFmtId="164" fontId="6" fillId="4" borderId="6" xfId="7" applyNumberFormat="1" applyFont="1" applyFill="1" applyBorder="1" applyAlignment="1">
      <alignment vertical="top"/>
    </xf>
    <xf numFmtId="43" fontId="5" fillId="2" borderId="6" xfId="8" applyFont="1" applyFill="1" applyBorder="1" applyAlignment="1">
      <alignment vertical="top"/>
    </xf>
    <xf numFmtId="43" fontId="5" fillId="2" borderId="4" xfId="8" applyFont="1" applyFill="1" applyBorder="1" applyAlignment="1">
      <alignment vertical="top"/>
    </xf>
    <xf numFmtId="43" fontId="0" fillId="0" borderId="0" xfId="8" applyFont="1"/>
    <xf numFmtId="14" fontId="15" fillId="0" borderId="4" xfId="6" applyNumberFormat="1" applyFont="1" applyBorder="1" applyAlignment="1">
      <alignment horizontal="center" vertical="center"/>
    </xf>
    <xf numFmtId="0" fontId="10" fillId="7" borderId="47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 wrapText="1"/>
    </xf>
    <xf numFmtId="0" fontId="10" fillId="7" borderId="49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2" fillId="10" borderId="40" xfId="4" applyFill="1" applyBorder="1" applyAlignment="1">
      <alignment horizontal="left" vertical="center" wrapText="1"/>
    </xf>
    <xf numFmtId="0" fontId="12" fillId="10" borderId="41" xfId="4" applyFill="1" applyBorder="1" applyAlignment="1">
      <alignment horizontal="left" vertical="center" wrapText="1"/>
    </xf>
    <xf numFmtId="0" fontId="12" fillId="10" borderId="26" xfId="4" applyFill="1" applyBorder="1" applyAlignment="1">
      <alignment horizontal="left" vertical="center" wrapText="1"/>
    </xf>
    <xf numFmtId="0" fontId="12" fillId="10" borderId="28" xfId="4" applyFill="1" applyBorder="1" applyAlignment="1">
      <alignment horizontal="left" vertical="center" wrapText="1"/>
    </xf>
    <xf numFmtId="0" fontId="8" fillId="9" borderId="38" xfId="4" applyFont="1" applyFill="1" applyBorder="1" applyAlignment="1">
      <alignment horizontal="left" vertical="center" wrapText="1"/>
    </xf>
    <xf numFmtId="0" fontId="8" fillId="9" borderId="42" xfId="4" applyFont="1" applyFill="1" applyBorder="1" applyAlignment="1">
      <alignment horizontal="left" vertical="center" wrapText="1"/>
    </xf>
    <xf numFmtId="0" fontId="8" fillId="9" borderId="22" xfId="4" applyFont="1" applyFill="1" applyBorder="1" applyAlignment="1">
      <alignment horizontal="left" vertical="center" wrapText="1"/>
    </xf>
    <xf numFmtId="0" fontId="8" fillId="9" borderId="23" xfId="4" applyFont="1" applyFill="1" applyBorder="1" applyAlignment="1">
      <alignment horizontal="left" vertical="center" wrapText="1"/>
    </xf>
    <xf numFmtId="0" fontId="14" fillId="8" borderId="12" xfId="4" applyFont="1" applyFill="1" applyBorder="1" applyAlignment="1">
      <alignment horizontal="center" vertical="center" wrapText="1"/>
    </xf>
    <xf numFmtId="0" fontId="14" fillId="8" borderId="13" xfId="4" applyFont="1" applyFill="1" applyBorder="1" applyAlignment="1">
      <alignment horizontal="center" vertical="center" wrapText="1"/>
    </xf>
    <xf numFmtId="0" fontId="14" fillId="8" borderId="16" xfId="4" applyFont="1" applyFill="1" applyBorder="1" applyAlignment="1">
      <alignment horizontal="center" vertical="center" wrapText="1"/>
    </xf>
    <xf numFmtId="0" fontId="14" fillId="8" borderId="1" xfId="4" applyFont="1" applyFill="1" applyBorder="1" applyAlignment="1">
      <alignment horizontal="center" vertical="center" wrapText="1"/>
    </xf>
    <xf numFmtId="0" fontId="14" fillId="8" borderId="18" xfId="4" applyFont="1" applyFill="1" applyBorder="1" applyAlignment="1">
      <alignment horizontal="center" vertical="center" wrapText="1"/>
    </xf>
    <xf numFmtId="0" fontId="14" fillId="8" borderId="19" xfId="4" applyFont="1" applyFill="1" applyBorder="1" applyAlignment="1">
      <alignment horizontal="center" vertical="center" wrapText="1"/>
    </xf>
    <xf numFmtId="0" fontId="8" fillId="8" borderId="12" xfId="4" applyFont="1" applyFill="1" applyBorder="1" applyAlignment="1">
      <alignment horizontal="center" vertical="center" wrapText="1"/>
    </xf>
    <xf numFmtId="0" fontId="6" fillId="0" borderId="14" xfId="4" applyFont="1" applyBorder="1"/>
    <xf numFmtId="0" fontId="6" fillId="0" borderId="15" xfId="4" applyFont="1" applyBorder="1"/>
    <xf numFmtId="0" fontId="6" fillId="0" borderId="16" xfId="4" applyFont="1" applyBorder="1"/>
    <xf numFmtId="0" fontId="6" fillId="0" borderId="4" xfId="4" applyFont="1" applyBorder="1"/>
    <xf numFmtId="0" fontId="6" fillId="0" borderId="17" xfId="4" applyFont="1" applyBorder="1"/>
    <xf numFmtId="0" fontId="12" fillId="10" borderId="39" xfId="4" applyFill="1" applyBorder="1" applyAlignment="1">
      <alignment horizontal="left" vertical="center" wrapText="1"/>
    </xf>
    <xf numFmtId="0" fontId="21" fillId="0" borderId="8" xfId="6" applyFont="1" applyBorder="1" applyAlignment="1">
      <alignment horizontal="center" vertical="center"/>
    </xf>
    <xf numFmtId="0" fontId="20" fillId="11" borderId="0" xfId="7" applyFont="1" applyFill="1" applyAlignment="1">
      <alignment horizontal="center" vertical="center"/>
    </xf>
    <xf numFmtId="0" fontId="21" fillId="0" borderId="1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center" vertical="center" wrapText="1"/>
    </xf>
    <xf numFmtId="0" fontId="21" fillId="0" borderId="3" xfId="7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 vertical="top"/>
    </xf>
    <xf numFmtId="0" fontId="14" fillId="0" borderId="2" xfId="7" applyFont="1" applyBorder="1" applyAlignment="1">
      <alignment horizontal="center" vertical="top"/>
    </xf>
    <xf numFmtId="0" fontId="14" fillId="0" borderId="3" xfId="7" applyFont="1" applyBorder="1" applyAlignment="1">
      <alignment horizontal="center" vertical="top"/>
    </xf>
    <xf numFmtId="17" fontId="5" fillId="2" borderId="7" xfId="7" applyNumberFormat="1" applyFont="1" applyFill="1" applyBorder="1" applyAlignment="1">
      <alignment horizontal="center" vertical="top"/>
    </xf>
    <xf numFmtId="17" fontId="5" fillId="2" borderId="5" xfId="7" applyNumberFormat="1" applyFont="1" applyFill="1" applyBorder="1" applyAlignment="1">
      <alignment horizontal="center" vertical="top"/>
    </xf>
    <xf numFmtId="17" fontId="5" fillId="2" borderId="4" xfId="7" applyNumberFormat="1" applyFont="1" applyFill="1" applyBorder="1" applyAlignment="1">
      <alignment horizontal="center" vertical="top"/>
    </xf>
    <xf numFmtId="0" fontId="19" fillId="7" borderId="30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7" fillId="0" borderId="0" xfId="5" applyAlignment="1">
      <alignment horizontal="left" vertical="center"/>
    </xf>
    <xf numFmtId="0" fontId="16" fillId="5" borderId="18" xfId="4" applyFont="1" applyFill="1" applyBorder="1" applyAlignment="1">
      <alignment horizontal="center" vertical="center" wrapText="1"/>
    </xf>
    <xf numFmtId="0" fontId="16" fillId="5" borderId="16" xfId="4" applyFont="1" applyFill="1" applyBorder="1" applyAlignment="1">
      <alignment horizontal="center" vertical="center" wrapText="1"/>
    </xf>
    <xf numFmtId="0" fontId="16" fillId="12" borderId="45" xfId="4" applyFont="1" applyFill="1" applyBorder="1" applyAlignment="1">
      <alignment horizontal="center" vertical="center" wrapText="1"/>
    </xf>
    <xf numFmtId="0" fontId="16" fillId="0" borderId="46" xfId="4" applyFont="1" applyBorder="1" applyAlignment="1">
      <alignment horizontal="center" vertical="center" wrapText="1"/>
    </xf>
    <xf numFmtId="0" fontId="16" fillId="0" borderId="21" xfId="4" applyFont="1" applyBorder="1" applyAlignment="1">
      <alignment horizontal="center" vertical="center" wrapText="1"/>
    </xf>
  </cellXfs>
  <cellStyles count="9">
    <cellStyle name="Hiperlink" xfId="5" builtinId="8"/>
    <cellStyle name="Normal" xfId="0" builtinId="0"/>
    <cellStyle name="Normal 2" xfId="4" xr:uid="{00000000-0005-0000-0000-000002000000}"/>
    <cellStyle name="Normal 3" xfId="1" xr:uid="{00000000-0005-0000-0000-000003000000}"/>
    <cellStyle name="Normal 4" xfId="6" xr:uid="{00000000-0005-0000-0000-000004000000}"/>
    <cellStyle name="Normal 5" xfId="7" xr:uid="{D4E60E68-91C4-A34E-93DC-24C5EC1E920C}"/>
    <cellStyle name="Porcentagem" xfId="3" builtinId="5"/>
    <cellStyle name="Vírgula 2" xfId="2" xr:uid="{00000000-0005-0000-0000-000007000000}"/>
    <cellStyle name="Vírgula 3" xfId="8" xr:uid="{B20F5DB5-837E-9546-AF09-54B6C83DBD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1029971</xdr:colOff>
      <xdr:row>0</xdr:row>
      <xdr:rowOff>104775</xdr:rowOff>
    </xdr:from>
    <xdr:to>
      <xdr:col>8</xdr:col>
      <xdr:colOff>5511801</xdr:colOff>
      <xdr:row>0</xdr:row>
      <xdr:rowOff>539115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6F2A5061-C910-4597-965E-45C891C990D7}"/>
            </a:ext>
          </a:extLst>
        </xdr:cNvPr>
        <xdr:cNvSpPr txBox="1"/>
      </xdr:nvSpPr>
      <xdr:spPr>
        <a:xfrm>
          <a:off x="8738871" y="104775"/>
          <a:ext cx="6424930" cy="4343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Projeto: [</a:t>
          </a: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Mapeamentos para o Serviço Florestal Brasileiro: Auxílio à implementação do CAR nos estados</a:t>
          </a:r>
          <a:endParaRPr lang="pt-BR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RED</a:t>
          </a:r>
          <a:r>
            <a:rPr lang="pt-BR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01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02/05/2023 a 31/12/2023</a:t>
          </a:r>
          <a:endParaRPr lang="pt-BR" sz="1100" b="1">
            <a:solidFill>
              <a:schemeClr val="accent6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DA-6A58-BD49-ACC7-1E54C8B06C6E}">
  <dimension ref="A1:T968"/>
  <sheetViews>
    <sheetView zoomScale="80" zoomScaleNormal="80" workbookViewId="0">
      <pane ySplit="4" topLeftCell="A5" activePane="bottomLeft" state="frozen"/>
      <selection pane="bottomLeft" activeCell="Y66" sqref="Y66"/>
    </sheetView>
  </sheetViews>
  <sheetFormatPr baseColWidth="10" defaultColWidth="14" defaultRowHeight="15" customHeight="1" x14ac:dyDescent="0.15"/>
  <cols>
    <col min="1" max="1" width="53.83203125" style="6" customWidth="1"/>
    <col min="2" max="2" width="10" style="6" bestFit="1" customWidth="1"/>
    <col min="3" max="20" width="4" style="6" customWidth="1"/>
    <col min="21" max="16384" width="14" style="6"/>
  </cols>
  <sheetData>
    <row r="1" spans="1:20" ht="14.25" customHeight="1" thickBot="1" x14ac:dyDescent="0.25">
      <c r="A1" s="4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4.25" customHeight="1" x14ac:dyDescent="0.15">
      <c r="A2" s="100" t="s">
        <v>10</v>
      </c>
      <c r="B2" s="101"/>
      <c r="C2" s="106" t="s">
        <v>82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  <c r="O2" s="106" t="s">
        <v>81</v>
      </c>
      <c r="P2" s="107"/>
      <c r="Q2" s="107"/>
      <c r="R2" s="107"/>
      <c r="S2" s="107"/>
      <c r="T2" s="108"/>
    </row>
    <row r="3" spans="1:20" ht="14.25" customHeight="1" x14ac:dyDescent="0.15">
      <c r="A3" s="102"/>
      <c r="B3" s="103"/>
      <c r="C3" s="109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1"/>
      <c r="O3" s="109"/>
      <c r="P3" s="110"/>
      <c r="Q3" s="110"/>
      <c r="R3" s="110"/>
      <c r="S3" s="110"/>
      <c r="T3" s="111"/>
    </row>
    <row r="4" spans="1:20" ht="14.25" customHeight="1" thickBot="1" x14ac:dyDescent="0.2">
      <c r="A4" s="104"/>
      <c r="B4" s="105"/>
      <c r="C4" s="26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8">
        <v>12</v>
      </c>
      <c r="O4" s="26">
        <v>13</v>
      </c>
      <c r="P4" s="27">
        <v>14</v>
      </c>
      <c r="Q4" s="27">
        <v>15</v>
      </c>
      <c r="R4" s="27">
        <v>16</v>
      </c>
      <c r="S4" s="27">
        <v>17</v>
      </c>
      <c r="T4" s="28">
        <v>18</v>
      </c>
    </row>
    <row r="5" spans="1:20" ht="15" customHeight="1" x14ac:dyDescent="0.15">
      <c r="A5" s="98" t="s">
        <v>53</v>
      </c>
      <c r="B5" s="99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50"/>
      <c r="P5" s="51"/>
      <c r="Q5" s="51"/>
      <c r="R5" s="51"/>
      <c r="S5" s="51"/>
      <c r="T5" s="52"/>
    </row>
    <row r="6" spans="1:20" ht="15" customHeight="1" x14ac:dyDescent="0.15">
      <c r="A6" s="94" t="s">
        <v>54</v>
      </c>
      <c r="B6" s="23" t="s">
        <v>11</v>
      </c>
      <c r="C6" s="32" t="s">
        <v>80</v>
      </c>
      <c r="D6" s="33" t="s">
        <v>80</v>
      </c>
      <c r="E6" s="34"/>
      <c r="F6" s="34"/>
      <c r="G6" s="34"/>
      <c r="H6" s="34"/>
      <c r="I6" s="34"/>
      <c r="J6" s="34"/>
      <c r="K6" s="34"/>
      <c r="L6" s="34"/>
      <c r="M6" s="34"/>
      <c r="N6" s="35"/>
      <c r="O6" s="41"/>
      <c r="P6" s="34"/>
      <c r="Q6" s="34"/>
      <c r="R6" s="34"/>
      <c r="S6" s="34"/>
      <c r="T6" s="35"/>
    </row>
    <row r="7" spans="1:20" ht="15" customHeight="1" x14ac:dyDescent="0.15">
      <c r="A7" s="94"/>
      <c r="B7" s="23" t="s">
        <v>12</v>
      </c>
      <c r="C7" s="32" t="s">
        <v>80</v>
      </c>
      <c r="D7" s="33" t="s">
        <v>80</v>
      </c>
      <c r="E7" s="34"/>
      <c r="F7" s="34"/>
      <c r="G7" s="34"/>
      <c r="H7" s="34"/>
      <c r="I7" s="34"/>
      <c r="J7" s="34"/>
      <c r="K7" s="34"/>
      <c r="L7" s="34"/>
      <c r="M7" s="34"/>
      <c r="N7" s="35"/>
      <c r="O7" s="41"/>
      <c r="P7" s="34"/>
      <c r="Q7" s="34"/>
      <c r="R7" s="34"/>
      <c r="S7" s="34"/>
      <c r="T7" s="35"/>
    </row>
    <row r="8" spans="1:20" ht="15" customHeight="1" x14ac:dyDescent="0.15">
      <c r="A8" s="94" t="s">
        <v>55</v>
      </c>
      <c r="B8" s="23" t="s">
        <v>11</v>
      </c>
      <c r="C8" s="32" t="s">
        <v>80</v>
      </c>
      <c r="D8" s="33" t="s">
        <v>80</v>
      </c>
      <c r="E8" s="33"/>
      <c r="F8" s="34"/>
      <c r="G8" s="34"/>
      <c r="H8" s="34"/>
      <c r="I8" s="34"/>
      <c r="J8" s="34"/>
      <c r="K8" s="34"/>
      <c r="L8" s="34"/>
      <c r="M8" s="34"/>
      <c r="N8" s="35"/>
      <c r="O8" s="41"/>
      <c r="P8" s="34"/>
      <c r="Q8" s="34"/>
      <c r="R8" s="34"/>
      <c r="S8" s="34"/>
      <c r="T8" s="35"/>
    </row>
    <row r="9" spans="1:20" ht="15" customHeight="1" x14ac:dyDescent="0.15">
      <c r="A9" s="94" t="s">
        <v>13</v>
      </c>
      <c r="B9" s="23" t="s">
        <v>12</v>
      </c>
      <c r="C9" s="32" t="s">
        <v>80</v>
      </c>
      <c r="D9" s="33" t="s">
        <v>80</v>
      </c>
      <c r="E9" s="33" t="s">
        <v>80</v>
      </c>
      <c r="F9" s="34"/>
      <c r="G9" s="34"/>
      <c r="H9" s="34"/>
      <c r="I9" s="34"/>
      <c r="J9" s="34"/>
      <c r="K9" s="34"/>
      <c r="L9" s="34"/>
      <c r="M9" s="34"/>
      <c r="N9" s="35"/>
      <c r="O9" s="41"/>
      <c r="P9" s="34"/>
      <c r="Q9" s="34"/>
      <c r="R9" s="34"/>
      <c r="S9" s="34"/>
      <c r="T9" s="35"/>
    </row>
    <row r="10" spans="1:20" ht="15" customHeight="1" x14ac:dyDescent="0.15">
      <c r="A10" s="94" t="s">
        <v>56</v>
      </c>
      <c r="B10" s="23" t="s">
        <v>11</v>
      </c>
      <c r="C10" s="32" t="s">
        <v>80</v>
      </c>
      <c r="D10" s="33" t="s">
        <v>80</v>
      </c>
      <c r="E10" s="33" t="s">
        <v>80</v>
      </c>
      <c r="F10" s="33" t="s">
        <v>80</v>
      </c>
      <c r="G10" s="33" t="s">
        <v>80</v>
      </c>
      <c r="H10" s="33" t="s">
        <v>80</v>
      </c>
      <c r="I10" s="33" t="s">
        <v>80</v>
      </c>
      <c r="J10" s="33" t="s">
        <v>80</v>
      </c>
      <c r="K10" s="33"/>
      <c r="L10" s="33"/>
      <c r="M10" s="33"/>
      <c r="N10" s="42"/>
      <c r="O10" s="32"/>
      <c r="P10" s="33"/>
      <c r="Q10" s="33"/>
      <c r="R10" s="33"/>
      <c r="S10" s="33"/>
      <c r="T10" s="42"/>
    </row>
    <row r="11" spans="1:20" ht="15" customHeight="1" x14ac:dyDescent="0.15">
      <c r="A11" s="94"/>
      <c r="B11" s="23" t="s">
        <v>12</v>
      </c>
      <c r="C11" s="32" t="s">
        <v>80</v>
      </c>
      <c r="D11" s="33" t="s">
        <v>80</v>
      </c>
      <c r="E11" s="33" t="s">
        <v>80</v>
      </c>
      <c r="F11" s="33" t="s">
        <v>80</v>
      </c>
      <c r="G11" s="33" t="s">
        <v>80</v>
      </c>
      <c r="H11" s="33" t="s">
        <v>80</v>
      </c>
      <c r="I11" s="33" t="s">
        <v>80</v>
      </c>
      <c r="J11" s="33" t="s">
        <v>80</v>
      </c>
      <c r="K11" s="33" t="s">
        <v>80</v>
      </c>
      <c r="L11" s="33" t="s">
        <v>80</v>
      </c>
      <c r="M11" s="33" t="s">
        <v>80</v>
      </c>
      <c r="N11" s="42" t="s">
        <v>80</v>
      </c>
      <c r="O11" s="32" t="s">
        <v>80</v>
      </c>
      <c r="P11" s="33" t="s">
        <v>80</v>
      </c>
      <c r="Q11" s="33" t="s">
        <v>80</v>
      </c>
      <c r="R11" s="33" t="s">
        <v>80</v>
      </c>
      <c r="S11" s="33" t="s">
        <v>80</v>
      </c>
      <c r="T11" s="42" t="s">
        <v>80</v>
      </c>
    </row>
    <row r="12" spans="1:20" ht="15" customHeight="1" x14ac:dyDescent="0.15">
      <c r="A12" s="94" t="s">
        <v>57</v>
      </c>
      <c r="B12" s="23" t="s">
        <v>11</v>
      </c>
      <c r="C12" s="32" t="s">
        <v>80</v>
      </c>
      <c r="D12" s="33" t="s">
        <v>80</v>
      </c>
      <c r="E12" s="33" t="s">
        <v>80</v>
      </c>
      <c r="F12" s="33" t="s">
        <v>80</v>
      </c>
      <c r="G12" s="33" t="s">
        <v>80</v>
      </c>
      <c r="H12" s="33" t="s">
        <v>80</v>
      </c>
      <c r="I12" s="33" t="s">
        <v>80</v>
      </c>
      <c r="J12" s="33" t="s">
        <v>80</v>
      </c>
      <c r="K12" s="33"/>
      <c r="L12" s="33"/>
      <c r="M12" s="33"/>
      <c r="N12" s="42"/>
      <c r="O12" s="32"/>
      <c r="P12" s="33"/>
      <c r="Q12" s="33"/>
      <c r="R12" s="33"/>
      <c r="S12" s="33"/>
      <c r="T12" s="42"/>
    </row>
    <row r="13" spans="1:20" ht="15" customHeight="1" x14ac:dyDescent="0.15">
      <c r="A13" s="94"/>
      <c r="B13" s="23" t="s">
        <v>12</v>
      </c>
      <c r="C13" s="32" t="s">
        <v>80</v>
      </c>
      <c r="D13" s="33" t="s">
        <v>80</v>
      </c>
      <c r="E13" s="33" t="s">
        <v>80</v>
      </c>
      <c r="F13" s="33" t="s">
        <v>80</v>
      </c>
      <c r="G13" s="33" t="s">
        <v>80</v>
      </c>
      <c r="H13" s="33" t="s">
        <v>80</v>
      </c>
      <c r="I13" s="33" t="s">
        <v>80</v>
      </c>
      <c r="J13" s="33" t="s">
        <v>80</v>
      </c>
      <c r="K13" s="33" t="s">
        <v>80</v>
      </c>
      <c r="L13" s="33" t="s">
        <v>80</v>
      </c>
      <c r="M13" s="33" t="s">
        <v>80</v>
      </c>
      <c r="N13" s="42" t="s">
        <v>80</v>
      </c>
      <c r="O13" s="32" t="s">
        <v>80</v>
      </c>
      <c r="P13" s="33" t="s">
        <v>80</v>
      </c>
      <c r="Q13" s="33" t="s">
        <v>80</v>
      </c>
      <c r="R13" s="33" t="s">
        <v>80</v>
      </c>
      <c r="S13" s="33" t="s">
        <v>80</v>
      </c>
      <c r="T13" s="42" t="s">
        <v>80</v>
      </c>
    </row>
    <row r="14" spans="1:20" ht="15" customHeight="1" x14ac:dyDescent="0.15">
      <c r="A14" s="94" t="s">
        <v>58</v>
      </c>
      <c r="B14" s="23" t="s">
        <v>11</v>
      </c>
      <c r="C14" s="41"/>
      <c r="D14" s="33" t="s">
        <v>80</v>
      </c>
      <c r="E14" s="33" t="s">
        <v>80</v>
      </c>
      <c r="F14" s="33" t="s">
        <v>80</v>
      </c>
      <c r="G14" s="33" t="s">
        <v>80</v>
      </c>
      <c r="H14" s="33" t="s">
        <v>80</v>
      </c>
      <c r="I14" s="33" t="s">
        <v>80</v>
      </c>
      <c r="J14" s="33" t="s">
        <v>80</v>
      </c>
      <c r="K14" s="33"/>
      <c r="L14" s="33"/>
      <c r="M14" s="33"/>
      <c r="N14" s="42"/>
      <c r="O14" s="32"/>
      <c r="P14" s="33"/>
      <c r="Q14" s="33"/>
      <c r="R14" s="33"/>
      <c r="S14" s="33"/>
      <c r="T14" s="42"/>
    </row>
    <row r="15" spans="1:20" ht="15" customHeight="1" x14ac:dyDescent="0.15">
      <c r="A15" s="94" t="s">
        <v>13</v>
      </c>
      <c r="B15" s="23" t="s">
        <v>12</v>
      </c>
      <c r="C15" s="41"/>
      <c r="D15" s="33" t="s">
        <v>80</v>
      </c>
      <c r="E15" s="33" t="s">
        <v>80</v>
      </c>
      <c r="F15" s="33" t="s">
        <v>80</v>
      </c>
      <c r="G15" s="33" t="s">
        <v>80</v>
      </c>
      <c r="H15" s="33" t="s">
        <v>80</v>
      </c>
      <c r="I15" s="33" t="s">
        <v>80</v>
      </c>
      <c r="J15" s="33" t="s">
        <v>80</v>
      </c>
      <c r="K15" s="33" t="s">
        <v>80</v>
      </c>
      <c r="L15" s="33" t="s">
        <v>80</v>
      </c>
      <c r="M15" s="33" t="s">
        <v>80</v>
      </c>
      <c r="N15" s="42" t="s">
        <v>80</v>
      </c>
      <c r="O15" s="32" t="s">
        <v>80</v>
      </c>
      <c r="P15" s="33" t="s">
        <v>80</v>
      </c>
      <c r="Q15" s="33" t="s">
        <v>80</v>
      </c>
      <c r="R15" s="33" t="s">
        <v>80</v>
      </c>
      <c r="S15" s="33" t="s">
        <v>80</v>
      </c>
      <c r="T15" s="42" t="s">
        <v>80</v>
      </c>
    </row>
    <row r="16" spans="1:20" ht="15" customHeight="1" x14ac:dyDescent="0.15">
      <c r="A16" s="94" t="s">
        <v>59</v>
      </c>
      <c r="B16" s="23" t="s">
        <v>11</v>
      </c>
      <c r="C16" s="41"/>
      <c r="D16" s="34"/>
      <c r="E16" s="34"/>
      <c r="F16" s="34"/>
      <c r="G16" s="33" t="s">
        <v>80</v>
      </c>
      <c r="H16" s="33"/>
      <c r="I16" s="33"/>
      <c r="J16" s="33"/>
      <c r="K16" s="33" t="s">
        <v>80</v>
      </c>
      <c r="L16" s="33"/>
      <c r="M16" s="33"/>
      <c r="N16" s="42"/>
      <c r="O16" s="32"/>
      <c r="P16" s="33"/>
      <c r="Q16" s="33"/>
      <c r="R16" s="33"/>
      <c r="S16" s="33"/>
      <c r="T16" s="42"/>
    </row>
    <row r="17" spans="1:20" ht="15" customHeight="1" x14ac:dyDescent="0.15">
      <c r="A17" s="94"/>
      <c r="B17" s="23" t="s">
        <v>12</v>
      </c>
      <c r="C17" s="41"/>
      <c r="D17" s="34"/>
      <c r="E17" s="34"/>
      <c r="F17" s="34"/>
      <c r="G17" s="33"/>
      <c r="H17" s="33"/>
      <c r="I17" s="33"/>
      <c r="J17" s="33"/>
      <c r="K17" s="33" t="s">
        <v>80</v>
      </c>
      <c r="L17" s="33"/>
      <c r="M17" s="33"/>
      <c r="N17" s="42"/>
      <c r="O17" s="32"/>
      <c r="P17" s="33"/>
      <c r="Q17" s="33"/>
      <c r="R17" s="33"/>
      <c r="S17" s="33"/>
      <c r="T17" s="42" t="s">
        <v>80</v>
      </c>
    </row>
    <row r="18" spans="1:20" ht="15" customHeight="1" x14ac:dyDescent="0.15">
      <c r="A18" s="94" t="s">
        <v>60</v>
      </c>
      <c r="B18" s="23" t="s">
        <v>11</v>
      </c>
      <c r="C18" s="41"/>
      <c r="D18" s="34"/>
      <c r="E18" s="34"/>
      <c r="F18" s="34"/>
      <c r="G18" s="33" t="s">
        <v>80</v>
      </c>
      <c r="H18" s="33"/>
      <c r="I18" s="33"/>
      <c r="J18" s="33"/>
      <c r="K18" s="33" t="s">
        <v>80</v>
      </c>
      <c r="L18" s="33"/>
      <c r="M18" s="33"/>
      <c r="N18" s="42"/>
      <c r="O18" s="32"/>
      <c r="P18" s="33"/>
      <c r="Q18" s="33"/>
      <c r="R18" s="33"/>
      <c r="S18" s="33"/>
      <c r="T18" s="42"/>
    </row>
    <row r="19" spans="1:20" ht="15" customHeight="1" thickBot="1" x14ac:dyDescent="0.2">
      <c r="A19" s="95" t="s">
        <v>13</v>
      </c>
      <c r="B19" s="53" t="s">
        <v>12</v>
      </c>
      <c r="C19" s="43"/>
      <c r="D19" s="44"/>
      <c r="E19" s="44"/>
      <c r="F19" s="44"/>
      <c r="G19" s="47"/>
      <c r="H19" s="47"/>
      <c r="I19" s="47"/>
      <c r="J19" s="47"/>
      <c r="K19" s="47" t="s">
        <v>80</v>
      </c>
      <c r="L19" s="47"/>
      <c r="M19" s="47"/>
      <c r="N19" s="48"/>
      <c r="O19" s="49"/>
      <c r="P19" s="47"/>
      <c r="Q19" s="47"/>
      <c r="R19" s="47"/>
      <c r="S19" s="47"/>
      <c r="T19" s="48" t="s">
        <v>80</v>
      </c>
    </row>
    <row r="20" spans="1:20" ht="15" customHeight="1" x14ac:dyDescent="0.15">
      <c r="A20" s="98" t="s">
        <v>61</v>
      </c>
      <c r="B20" s="99"/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2"/>
      <c r="O20" s="50"/>
      <c r="P20" s="51"/>
      <c r="Q20" s="51"/>
      <c r="R20" s="51"/>
      <c r="S20" s="51"/>
      <c r="T20" s="52"/>
    </row>
    <row r="21" spans="1:20" ht="15" customHeight="1" x14ac:dyDescent="0.15">
      <c r="A21" s="92" t="s">
        <v>43</v>
      </c>
      <c r="B21" s="24" t="s">
        <v>11</v>
      </c>
      <c r="C21" s="41"/>
      <c r="D21" s="34"/>
      <c r="E21" s="34"/>
      <c r="F21" s="33" t="s">
        <v>80</v>
      </c>
      <c r="G21" s="34"/>
      <c r="H21" s="34"/>
      <c r="I21" s="34"/>
      <c r="J21" s="34"/>
      <c r="K21" s="34"/>
      <c r="L21" s="34"/>
      <c r="M21" s="34"/>
      <c r="N21" s="35"/>
      <c r="O21" s="41"/>
      <c r="P21" s="34"/>
      <c r="Q21" s="34"/>
      <c r="R21" s="34"/>
      <c r="S21" s="34"/>
      <c r="T21" s="35"/>
    </row>
    <row r="22" spans="1:20" ht="15" customHeight="1" x14ac:dyDescent="0.15">
      <c r="A22" s="93" t="s">
        <v>14</v>
      </c>
      <c r="B22" s="24" t="s">
        <v>12</v>
      </c>
      <c r="C22" s="41"/>
      <c r="D22" s="34"/>
      <c r="E22" s="34"/>
      <c r="F22" s="33" t="s">
        <v>80</v>
      </c>
      <c r="G22" s="34"/>
      <c r="H22" s="34"/>
      <c r="I22" s="34"/>
      <c r="J22" s="34"/>
      <c r="K22" s="34"/>
      <c r="L22" s="34"/>
      <c r="M22" s="34"/>
      <c r="N22" s="35"/>
      <c r="O22" s="129"/>
      <c r="P22" s="36"/>
      <c r="Q22" s="36"/>
      <c r="R22" s="36"/>
      <c r="S22" s="36"/>
      <c r="T22" s="37"/>
    </row>
    <row r="23" spans="1:20" ht="15" customHeight="1" x14ac:dyDescent="0.15">
      <c r="A23" s="92" t="s">
        <v>44</v>
      </c>
      <c r="B23" s="24" t="s">
        <v>11</v>
      </c>
      <c r="C23" s="41"/>
      <c r="D23" s="34"/>
      <c r="E23" s="34"/>
      <c r="F23" s="33" t="s">
        <v>80</v>
      </c>
      <c r="G23" s="34"/>
      <c r="H23" s="34"/>
      <c r="I23" s="34"/>
      <c r="J23" s="34"/>
      <c r="K23" s="34"/>
      <c r="L23" s="34"/>
      <c r="M23" s="34"/>
      <c r="N23" s="35"/>
      <c r="O23" s="41"/>
      <c r="P23" s="34"/>
      <c r="Q23" s="34"/>
      <c r="R23" s="34"/>
      <c r="S23" s="34"/>
      <c r="T23" s="35"/>
    </row>
    <row r="24" spans="1:20" ht="15" customHeight="1" x14ac:dyDescent="0.15">
      <c r="A24" s="93" t="s">
        <v>15</v>
      </c>
      <c r="B24" s="24" t="s">
        <v>12</v>
      </c>
      <c r="C24" s="41"/>
      <c r="D24" s="34"/>
      <c r="E24" s="34"/>
      <c r="F24" s="33" t="s">
        <v>80</v>
      </c>
      <c r="G24" s="34"/>
      <c r="H24" s="34"/>
      <c r="I24" s="34"/>
      <c r="J24" s="34"/>
      <c r="K24" s="34"/>
      <c r="L24" s="34"/>
      <c r="M24" s="34"/>
      <c r="N24" s="35"/>
      <c r="O24" s="129"/>
      <c r="P24" s="36"/>
      <c r="Q24" s="36"/>
      <c r="R24" s="36"/>
      <c r="S24" s="36"/>
      <c r="T24" s="37"/>
    </row>
    <row r="25" spans="1:20" ht="15" customHeight="1" x14ac:dyDescent="0.15">
      <c r="A25" s="94" t="s">
        <v>45</v>
      </c>
      <c r="B25" s="24" t="s">
        <v>11</v>
      </c>
      <c r="C25" s="41"/>
      <c r="D25" s="34"/>
      <c r="E25" s="34"/>
      <c r="F25" s="33" t="s">
        <v>80</v>
      </c>
      <c r="G25" s="33" t="s">
        <v>80</v>
      </c>
      <c r="H25" s="33" t="s">
        <v>80</v>
      </c>
      <c r="I25" s="33"/>
      <c r="J25" s="33"/>
      <c r="K25" s="33"/>
      <c r="L25" s="33"/>
      <c r="M25" s="33"/>
      <c r="N25" s="35"/>
      <c r="O25" s="41"/>
      <c r="P25" s="34"/>
      <c r="Q25" s="34"/>
      <c r="R25" s="34"/>
      <c r="S25" s="34"/>
      <c r="T25" s="35"/>
    </row>
    <row r="26" spans="1:20" ht="15" customHeight="1" x14ac:dyDescent="0.15">
      <c r="A26" s="94" t="s">
        <v>16</v>
      </c>
      <c r="B26" s="24" t="s">
        <v>12</v>
      </c>
      <c r="C26" s="41"/>
      <c r="D26" s="34"/>
      <c r="E26" s="34"/>
      <c r="F26" s="33" t="s">
        <v>80</v>
      </c>
      <c r="G26" s="33" t="s">
        <v>80</v>
      </c>
      <c r="H26" s="33" t="s">
        <v>80</v>
      </c>
      <c r="I26" s="33" t="s">
        <v>80</v>
      </c>
      <c r="J26" s="33" t="s">
        <v>80</v>
      </c>
      <c r="K26" s="33" t="s">
        <v>80</v>
      </c>
      <c r="L26" s="33" t="s">
        <v>80</v>
      </c>
      <c r="M26" s="33" t="s">
        <v>80</v>
      </c>
      <c r="N26" s="37"/>
      <c r="O26" s="129"/>
      <c r="P26" s="36"/>
      <c r="Q26" s="36"/>
      <c r="R26" s="36"/>
      <c r="S26" s="36"/>
      <c r="T26" s="37"/>
    </row>
    <row r="27" spans="1:20" ht="15" customHeight="1" x14ac:dyDescent="0.15">
      <c r="A27" s="94" t="s">
        <v>46</v>
      </c>
      <c r="B27" s="24" t="s">
        <v>11</v>
      </c>
      <c r="C27" s="41"/>
      <c r="D27" s="34"/>
      <c r="E27" s="34"/>
      <c r="F27" s="34"/>
      <c r="G27" s="34"/>
      <c r="H27" s="34"/>
      <c r="I27" s="33" t="s">
        <v>80</v>
      </c>
      <c r="J27" s="33"/>
      <c r="K27" s="33"/>
      <c r="L27" s="33"/>
      <c r="M27" s="33"/>
      <c r="N27" s="35"/>
      <c r="O27" s="41"/>
      <c r="P27" s="34"/>
      <c r="Q27" s="34"/>
      <c r="R27" s="34"/>
      <c r="S27" s="34"/>
      <c r="T27" s="35"/>
    </row>
    <row r="28" spans="1:20" ht="15" customHeight="1" thickBot="1" x14ac:dyDescent="0.2">
      <c r="A28" s="95" t="s">
        <v>17</v>
      </c>
      <c r="B28" s="25" t="s">
        <v>12</v>
      </c>
      <c r="C28" s="43"/>
      <c r="D28" s="44"/>
      <c r="E28" s="44"/>
      <c r="F28" s="44"/>
      <c r="G28" s="44"/>
      <c r="H28" s="44"/>
      <c r="I28" s="47"/>
      <c r="J28" s="47"/>
      <c r="K28" s="47"/>
      <c r="L28" s="47"/>
      <c r="M28" s="47" t="s">
        <v>80</v>
      </c>
      <c r="N28" s="46"/>
      <c r="O28" s="128"/>
      <c r="P28" s="45"/>
      <c r="Q28" s="45"/>
      <c r="R28" s="45"/>
      <c r="S28" s="45"/>
      <c r="T28" s="46"/>
    </row>
    <row r="29" spans="1:20" ht="14" customHeight="1" x14ac:dyDescent="0.15">
      <c r="A29" s="96" t="s">
        <v>62</v>
      </c>
      <c r="B29" s="97"/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29"/>
      <c r="P29" s="30"/>
      <c r="Q29" s="30"/>
      <c r="R29" s="30"/>
      <c r="S29" s="30"/>
      <c r="T29" s="31"/>
    </row>
    <row r="30" spans="1:20" ht="15" customHeight="1" x14ac:dyDescent="0.15">
      <c r="A30" s="94" t="s">
        <v>47</v>
      </c>
      <c r="B30" s="24" t="s">
        <v>11</v>
      </c>
      <c r="C30" s="41"/>
      <c r="D30" s="34"/>
      <c r="E30" s="34"/>
      <c r="F30" s="34"/>
      <c r="G30" s="33" t="s">
        <v>80</v>
      </c>
      <c r="H30" s="34"/>
      <c r="I30" s="34"/>
      <c r="J30" s="34"/>
      <c r="K30" s="34"/>
      <c r="L30" s="34"/>
      <c r="M30" s="34"/>
      <c r="N30" s="35"/>
      <c r="O30" s="41"/>
      <c r="P30" s="34"/>
      <c r="Q30" s="34"/>
      <c r="R30" s="34"/>
      <c r="S30" s="34"/>
      <c r="T30" s="35"/>
    </row>
    <row r="31" spans="1:20" ht="15" customHeight="1" x14ac:dyDescent="0.15">
      <c r="A31" s="94"/>
      <c r="B31" s="24" t="s">
        <v>12</v>
      </c>
      <c r="C31" s="41"/>
      <c r="D31" s="34"/>
      <c r="E31" s="34"/>
      <c r="F31" s="34"/>
      <c r="G31" s="33" t="s">
        <v>80</v>
      </c>
      <c r="H31" s="34"/>
      <c r="I31" s="34"/>
      <c r="J31" s="34"/>
      <c r="K31" s="34"/>
      <c r="L31" s="34"/>
      <c r="M31" s="34"/>
      <c r="N31" s="35"/>
      <c r="O31" s="41"/>
      <c r="P31" s="34"/>
      <c r="Q31" s="34"/>
      <c r="R31" s="34"/>
      <c r="S31" s="34"/>
      <c r="T31" s="35"/>
    </row>
    <row r="32" spans="1:20" ht="15" customHeight="1" x14ac:dyDescent="0.15">
      <c r="A32" s="94" t="s">
        <v>48</v>
      </c>
      <c r="B32" s="24" t="s">
        <v>11</v>
      </c>
      <c r="C32" s="41"/>
      <c r="D32" s="34"/>
      <c r="E32" s="34"/>
      <c r="F32" s="34"/>
      <c r="G32" s="33" t="s">
        <v>80</v>
      </c>
      <c r="H32" s="34"/>
      <c r="I32" s="34"/>
      <c r="J32" s="34"/>
      <c r="K32" s="34"/>
      <c r="L32" s="34"/>
      <c r="M32" s="34"/>
      <c r="N32" s="35"/>
      <c r="O32" s="41"/>
      <c r="P32" s="34"/>
      <c r="Q32" s="34"/>
      <c r="R32" s="34"/>
      <c r="S32" s="34"/>
      <c r="T32" s="35"/>
    </row>
    <row r="33" spans="1:20" ht="15" customHeight="1" x14ac:dyDescent="0.15">
      <c r="A33" s="94"/>
      <c r="B33" s="24" t="s">
        <v>12</v>
      </c>
      <c r="C33" s="41"/>
      <c r="D33" s="34"/>
      <c r="E33" s="34"/>
      <c r="F33" s="34"/>
      <c r="G33" s="33" t="s">
        <v>80</v>
      </c>
      <c r="H33" s="34"/>
      <c r="I33" s="34"/>
      <c r="J33" s="34"/>
      <c r="K33" s="34"/>
      <c r="L33" s="34"/>
      <c r="M33" s="34"/>
      <c r="N33" s="35"/>
      <c r="O33" s="41"/>
      <c r="P33" s="34"/>
      <c r="Q33" s="34"/>
      <c r="R33" s="34"/>
      <c r="S33" s="34"/>
      <c r="T33" s="35"/>
    </row>
    <row r="34" spans="1:20" ht="15" customHeight="1" x14ac:dyDescent="0.15">
      <c r="A34" s="94" t="s">
        <v>49</v>
      </c>
      <c r="B34" s="24" t="s">
        <v>11</v>
      </c>
      <c r="C34" s="41"/>
      <c r="D34" s="34"/>
      <c r="E34" s="34"/>
      <c r="F34" s="34"/>
      <c r="G34" s="33" t="s">
        <v>80</v>
      </c>
      <c r="H34" s="34"/>
      <c r="I34" s="34"/>
      <c r="J34" s="34"/>
      <c r="K34" s="34"/>
      <c r="L34" s="34"/>
      <c r="M34" s="34"/>
      <c r="N34" s="35"/>
      <c r="O34" s="41"/>
      <c r="P34" s="34"/>
      <c r="Q34" s="34"/>
      <c r="R34" s="34"/>
      <c r="S34" s="34"/>
      <c r="T34" s="35"/>
    </row>
    <row r="35" spans="1:20" ht="15" customHeight="1" x14ac:dyDescent="0.15">
      <c r="A35" s="94"/>
      <c r="B35" s="24" t="s">
        <v>12</v>
      </c>
      <c r="C35" s="41"/>
      <c r="D35" s="34"/>
      <c r="E35" s="34"/>
      <c r="F35" s="34"/>
      <c r="G35" s="33" t="s">
        <v>80</v>
      </c>
      <c r="H35" s="34"/>
      <c r="I35" s="34"/>
      <c r="J35" s="34"/>
      <c r="K35" s="34"/>
      <c r="L35" s="34"/>
      <c r="M35" s="34"/>
      <c r="N35" s="35"/>
      <c r="O35" s="41"/>
      <c r="P35" s="34"/>
      <c r="Q35" s="34"/>
      <c r="R35" s="34"/>
      <c r="S35" s="34"/>
      <c r="T35" s="35"/>
    </row>
    <row r="36" spans="1:20" ht="15" customHeight="1" x14ac:dyDescent="0.15">
      <c r="A36" s="94" t="s">
        <v>50</v>
      </c>
      <c r="B36" s="24" t="s">
        <v>11</v>
      </c>
      <c r="C36" s="41"/>
      <c r="D36" s="34"/>
      <c r="E36" s="34"/>
      <c r="F36" s="34"/>
      <c r="G36" s="34"/>
      <c r="H36" s="33" t="s">
        <v>80</v>
      </c>
      <c r="I36" s="33" t="s">
        <v>80</v>
      </c>
      <c r="J36" s="33"/>
      <c r="K36" s="34"/>
      <c r="L36" s="34"/>
      <c r="M36" s="34"/>
      <c r="N36" s="35"/>
      <c r="O36" s="41"/>
      <c r="P36" s="34"/>
      <c r="Q36" s="34"/>
      <c r="R36" s="34"/>
      <c r="S36" s="34"/>
      <c r="T36" s="35"/>
    </row>
    <row r="37" spans="1:20" ht="15" customHeight="1" x14ac:dyDescent="0.15">
      <c r="A37" s="94"/>
      <c r="B37" s="24" t="s">
        <v>12</v>
      </c>
      <c r="C37" s="41"/>
      <c r="D37" s="34"/>
      <c r="E37" s="34"/>
      <c r="F37" s="34"/>
      <c r="G37" s="34"/>
      <c r="H37" s="33" t="s">
        <v>80</v>
      </c>
      <c r="I37" s="33" t="s">
        <v>80</v>
      </c>
      <c r="J37" s="33" t="s">
        <v>80</v>
      </c>
      <c r="K37" s="34"/>
      <c r="L37" s="34"/>
      <c r="M37" s="34"/>
      <c r="N37" s="35"/>
      <c r="O37" s="41"/>
      <c r="P37" s="34"/>
      <c r="Q37" s="34"/>
      <c r="R37" s="34"/>
      <c r="S37" s="34"/>
      <c r="T37" s="35"/>
    </row>
    <row r="38" spans="1:20" ht="15" customHeight="1" x14ac:dyDescent="0.15">
      <c r="A38" s="94" t="s">
        <v>51</v>
      </c>
      <c r="B38" s="24" t="s">
        <v>11</v>
      </c>
      <c r="C38" s="41"/>
      <c r="D38" s="34"/>
      <c r="E38" s="34"/>
      <c r="F38" s="34"/>
      <c r="G38" s="34"/>
      <c r="H38" s="34"/>
      <c r="I38" s="33" t="s">
        <v>80</v>
      </c>
      <c r="J38" s="33" t="s">
        <v>80</v>
      </c>
      <c r="K38" s="33" t="s">
        <v>80</v>
      </c>
      <c r="L38" s="33" t="s">
        <v>80</v>
      </c>
      <c r="M38" s="33" t="s">
        <v>80</v>
      </c>
      <c r="N38" s="42" t="s">
        <v>80</v>
      </c>
      <c r="O38" s="32"/>
      <c r="P38" s="33"/>
      <c r="Q38" s="33"/>
      <c r="R38" s="33"/>
      <c r="S38" s="33"/>
      <c r="T38" s="35"/>
    </row>
    <row r="39" spans="1:20" ht="15" customHeight="1" x14ac:dyDescent="0.15">
      <c r="A39" s="94"/>
      <c r="B39" s="24" t="s">
        <v>12</v>
      </c>
      <c r="C39" s="41"/>
      <c r="D39" s="34"/>
      <c r="E39" s="34"/>
      <c r="F39" s="34"/>
      <c r="G39" s="34"/>
      <c r="H39" s="34"/>
      <c r="I39" s="33"/>
      <c r="J39" s="33" t="s">
        <v>80</v>
      </c>
      <c r="K39" s="33" t="s">
        <v>80</v>
      </c>
      <c r="L39" s="33" t="s">
        <v>80</v>
      </c>
      <c r="M39" s="33" t="s">
        <v>80</v>
      </c>
      <c r="N39" s="42" t="s">
        <v>80</v>
      </c>
      <c r="O39" s="32" t="s">
        <v>80</v>
      </c>
      <c r="P39" s="33" t="s">
        <v>80</v>
      </c>
      <c r="Q39" s="33" t="s">
        <v>80</v>
      </c>
      <c r="R39" s="33" t="s">
        <v>80</v>
      </c>
      <c r="S39" s="33" t="s">
        <v>80</v>
      </c>
      <c r="T39" s="35"/>
    </row>
    <row r="40" spans="1:20" ht="15" customHeight="1" x14ac:dyDescent="0.15">
      <c r="A40" s="94" t="s">
        <v>52</v>
      </c>
      <c r="B40" s="24" t="s">
        <v>11</v>
      </c>
      <c r="C40" s="41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42" t="s">
        <v>80</v>
      </c>
      <c r="O40" s="32"/>
      <c r="P40" s="33"/>
      <c r="Q40" s="33"/>
      <c r="R40" s="33"/>
      <c r="S40" s="33"/>
      <c r="T40" s="35"/>
    </row>
    <row r="41" spans="1:20" ht="15" customHeight="1" thickBot="1" x14ac:dyDescent="0.2">
      <c r="A41" s="95"/>
      <c r="B41" s="25" t="s">
        <v>12</v>
      </c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8"/>
      <c r="O41" s="49"/>
      <c r="P41" s="47"/>
      <c r="Q41" s="47"/>
      <c r="R41" s="47"/>
      <c r="S41" s="47" t="s">
        <v>80</v>
      </c>
      <c r="T41" s="132"/>
    </row>
    <row r="42" spans="1:20" ht="14" customHeight="1" x14ac:dyDescent="0.15">
      <c r="A42" s="98" t="s">
        <v>67</v>
      </c>
      <c r="B42" s="99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0"/>
      <c r="O42" s="38"/>
      <c r="P42" s="39"/>
      <c r="Q42" s="39"/>
      <c r="R42" s="39"/>
      <c r="S42" s="39"/>
      <c r="T42" s="40"/>
    </row>
    <row r="43" spans="1:20" ht="15" customHeight="1" x14ac:dyDescent="0.15">
      <c r="A43" s="94" t="s">
        <v>63</v>
      </c>
      <c r="B43" s="24" t="s">
        <v>11</v>
      </c>
      <c r="C43" s="41"/>
      <c r="D43" s="34"/>
      <c r="E43" s="34"/>
      <c r="F43" s="34"/>
      <c r="G43" s="34"/>
      <c r="H43" s="34"/>
      <c r="I43" s="34"/>
      <c r="J43" s="33" t="s">
        <v>80</v>
      </c>
      <c r="K43" s="34"/>
      <c r="L43" s="34"/>
      <c r="M43" s="34"/>
      <c r="N43" s="35"/>
      <c r="O43" s="41"/>
      <c r="P43" s="34"/>
      <c r="Q43" s="34"/>
      <c r="R43" s="34"/>
      <c r="S43" s="34"/>
      <c r="T43" s="35"/>
    </row>
    <row r="44" spans="1:20" ht="15" customHeight="1" x14ac:dyDescent="0.15">
      <c r="A44" s="94"/>
      <c r="B44" s="24" t="s">
        <v>12</v>
      </c>
      <c r="C44" s="41"/>
      <c r="D44" s="34"/>
      <c r="E44" s="34"/>
      <c r="F44" s="34"/>
      <c r="G44" s="34"/>
      <c r="H44" s="34"/>
      <c r="I44" s="34"/>
      <c r="J44" s="33" t="s">
        <v>80</v>
      </c>
      <c r="K44" s="34"/>
      <c r="L44" s="34"/>
      <c r="M44" s="34"/>
      <c r="N44" s="35"/>
      <c r="O44" s="41"/>
      <c r="P44" s="34"/>
      <c r="Q44" s="34"/>
      <c r="R44" s="34"/>
      <c r="S44" s="34"/>
      <c r="T44" s="35"/>
    </row>
    <row r="45" spans="1:20" ht="15" customHeight="1" x14ac:dyDescent="0.15">
      <c r="A45" s="94" t="s">
        <v>64</v>
      </c>
      <c r="B45" s="24" t="s">
        <v>11</v>
      </c>
      <c r="C45" s="41"/>
      <c r="D45" s="34"/>
      <c r="E45" s="34"/>
      <c r="F45" s="34"/>
      <c r="G45" s="34"/>
      <c r="H45" s="34"/>
      <c r="I45" s="34"/>
      <c r="J45" s="33" t="s">
        <v>80</v>
      </c>
      <c r="K45" s="34"/>
      <c r="L45" s="34"/>
      <c r="M45" s="34"/>
      <c r="N45" s="35"/>
      <c r="O45" s="41"/>
      <c r="P45" s="34"/>
      <c r="Q45" s="34"/>
      <c r="R45" s="34"/>
      <c r="S45" s="34"/>
      <c r="T45" s="35"/>
    </row>
    <row r="46" spans="1:20" ht="15" customHeight="1" x14ac:dyDescent="0.15">
      <c r="A46" s="94"/>
      <c r="B46" s="24" t="s">
        <v>12</v>
      </c>
      <c r="C46" s="41"/>
      <c r="D46" s="34"/>
      <c r="E46" s="34"/>
      <c r="F46" s="34"/>
      <c r="G46" s="34"/>
      <c r="H46" s="34"/>
      <c r="I46" s="34"/>
      <c r="J46" s="33" t="s">
        <v>80</v>
      </c>
      <c r="K46" s="34"/>
      <c r="L46" s="34"/>
      <c r="M46" s="34"/>
      <c r="N46" s="35"/>
      <c r="O46" s="41"/>
      <c r="P46" s="34"/>
      <c r="Q46" s="34"/>
      <c r="R46" s="34"/>
      <c r="S46" s="34"/>
      <c r="T46" s="35"/>
    </row>
    <row r="47" spans="1:20" ht="15" customHeight="1" x14ac:dyDescent="0.15">
      <c r="A47" s="94" t="s">
        <v>65</v>
      </c>
      <c r="B47" s="24" t="s">
        <v>11</v>
      </c>
      <c r="C47" s="41"/>
      <c r="D47" s="34"/>
      <c r="E47" s="34"/>
      <c r="F47" s="34"/>
      <c r="G47" s="34"/>
      <c r="H47" s="34"/>
      <c r="I47" s="34"/>
      <c r="J47" s="34"/>
      <c r="K47" s="33" t="s">
        <v>80</v>
      </c>
      <c r="L47" s="33" t="s">
        <v>80</v>
      </c>
      <c r="M47" s="33" t="s">
        <v>80</v>
      </c>
      <c r="N47" s="42" t="s">
        <v>80</v>
      </c>
      <c r="O47" s="32" t="s">
        <v>80</v>
      </c>
      <c r="P47" s="33" t="s">
        <v>80</v>
      </c>
      <c r="Q47" s="33" t="s">
        <v>80</v>
      </c>
      <c r="R47" s="33" t="s">
        <v>80</v>
      </c>
      <c r="S47" s="33"/>
      <c r="T47" s="42"/>
    </row>
    <row r="48" spans="1:20" ht="15" customHeight="1" x14ac:dyDescent="0.15">
      <c r="A48" s="94"/>
      <c r="B48" s="24" t="s">
        <v>12</v>
      </c>
      <c r="C48" s="41"/>
      <c r="D48" s="34"/>
      <c r="E48" s="34"/>
      <c r="F48" s="34"/>
      <c r="G48" s="34"/>
      <c r="H48" s="34"/>
      <c r="I48" s="34"/>
      <c r="J48" s="34"/>
      <c r="K48" s="33"/>
      <c r="L48" s="33"/>
      <c r="M48" s="33"/>
      <c r="N48" s="42" t="s">
        <v>80</v>
      </c>
      <c r="O48" s="32" t="s">
        <v>80</v>
      </c>
      <c r="P48" s="33" t="s">
        <v>80</v>
      </c>
      <c r="Q48" s="33" t="s">
        <v>80</v>
      </c>
      <c r="R48" s="33" t="s">
        <v>80</v>
      </c>
      <c r="S48" s="33" t="s">
        <v>80</v>
      </c>
      <c r="T48" s="42" t="s">
        <v>80</v>
      </c>
    </row>
    <row r="49" spans="1:20" ht="15" customHeight="1" x14ac:dyDescent="0.15">
      <c r="A49" s="94" t="s">
        <v>66</v>
      </c>
      <c r="B49" s="24" t="s">
        <v>11</v>
      </c>
      <c r="C49" s="41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5"/>
      <c r="O49" s="32" t="s">
        <v>80</v>
      </c>
      <c r="P49" s="33"/>
      <c r="Q49" s="33"/>
      <c r="R49" s="33"/>
      <c r="S49" s="33" t="s">
        <v>80</v>
      </c>
      <c r="T49" s="42"/>
    </row>
    <row r="50" spans="1:20" ht="15" customHeight="1" thickBot="1" x14ac:dyDescent="0.2">
      <c r="A50" s="92"/>
      <c r="B50" s="54" t="s">
        <v>12</v>
      </c>
      <c r="C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131"/>
      <c r="O50" s="130"/>
      <c r="P50" s="57"/>
      <c r="Q50" s="57" t="s">
        <v>80</v>
      </c>
      <c r="R50" s="57"/>
      <c r="S50" s="57"/>
      <c r="T50" s="58" t="s">
        <v>80</v>
      </c>
    </row>
    <row r="51" spans="1:20" ht="14" x14ac:dyDescent="0.15">
      <c r="A51" s="98" t="s">
        <v>74</v>
      </c>
      <c r="B51" s="99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2"/>
      <c r="O51" s="50"/>
      <c r="P51" s="51"/>
      <c r="Q51" s="51"/>
      <c r="R51" s="51"/>
      <c r="S51" s="51"/>
      <c r="T51" s="52"/>
    </row>
    <row r="52" spans="1:20" ht="15" customHeight="1" x14ac:dyDescent="0.15">
      <c r="A52" s="94" t="s">
        <v>68</v>
      </c>
      <c r="B52" s="24" t="s">
        <v>11</v>
      </c>
      <c r="C52" s="32" t="s">
        <v>80</v>
      </c>
      <c r="D52" s="33"/>
      <c r="E52" s="33"/>
      <c r="F52" s="34"/>
      <c r="G52" s="34"/>
      <c r="H52" s="34"/>
      <c r="I52" s="34"/>
      <c r="J52" s="34"/>
      <c r="K52" s="34"/>
      <c r="L52" s="34"/>
      <c r="M52" s="34"/>
      <c r="N52" s="35"/>
      <c r="O52" s="41"/>
      <c r="P52" s="34"/>
      <c r="Q52" s="34"/>
      <c r="R52" s="34"/>
      <c r="S52" s="34"/>
      <c r="T52" s="35"/>
    </row>
    <row r="53" spans="1:20" ht="15" customHeight="1" x14ac:dyDescent="0.15">
      <c r="A53" s="94"/>
      <c r="B53" s="24" t="s">
        <v>12</v>
      </c>
      <c r="C53" s="32"/>
      <c r="D53" s="33"/>
      <c r="E53" s="33" t="s">
        <v>80</v>
      </c>
      <c r="F53" s="34"/>
      <c r="G53" s="34"/>
      <c r="H53" s="34"/>
      <c r="I53" s="34"/>
      <c r="J53" s="34"/>
      <c r="K53" s="34"/>
      <c r="L53" s="34"/>
      <c r="M53" s="34"/>
      <c r="N53" s="35"/>
      <c r="O53" s="129"/>
      <c r="P53" s="36"/>
      <c r="Q53" s="36"/>
      <c r="R53" s="36"/>
      <c r="S53" s="36"/>
      <c r="T53" s="37"/>
    </row>
    <row r="54" spans="1:20" ht="15" customHeight="1" x14ac:dyDescent="0.15">
      <c r="A54" s="94" t="s">
        <v>69</v>
      </c>
      <c r="B54" s="24" t="s">
        <v>11</v>
      </c>
      <c r="C54" s="32" t="s">
        <v>80</v>
      </c>
      <c r="D54" s="33"/>
      <c r="E54" s="33"/>
      <c r="F54" s="34"/>
      <c r="G54" s="34"/>
      <c r="H54" s="34"/>
      <c r="I54" s="34"/>
      <c r="J54" s="34"/>
      <c r="K54" s="34"/>
      <c r="L54" s="34"/>
      <c r="M54" s="34"/>
      <c r="N54" s="35"/>
      <c r="O54" s="41"/>
      <c r="P54" s="34"/>
      <c r="Q54" s="34"/>
      <c r="R54" s="34"/>
      <c r="S54" s="34"/>
      <c r="T54" s="35"/>
    </row>
    <row r="55" spans="1:20" ht="15" customHeight="1" x14ac:dyDescent="0.15">
      <c r="A55" s="94"/>
      <c r="B55" s="24" t="s">
        <v>12</v>
      </c>
      <c r="C55" s="32"/>
      <c r="D55" s="33"/>
      <c r="E55" s="33" t="s">
        <v>80</v>
      </c>
      <c r="F55" s="34"/>
      <c r="G55" s="34"/>
      <c r="H55" s="34"/>
      <c r="I55" s="34"/>
      <c r="J55" s="34"/>
      <c r="K55" s="34"/>
      <c r="L55" s="34"/>
      <c r="M55" s="34"/>
      <c r="N55" s="35"/>
      <c r="O55" s="129"/>
      <c r="P55" s="36"/>
      <c r="Q55" s="36"/>
      <c r="R55" s="36"/>
      <c r="S55" s="36"/>
      <c r="T55" s="37"/>
    </row>
    <row r="56" spans="1:20" ht="15" customHeight="1" x14ac:dyDescent="0.15">
      <c r="A56" s="94" t="s">
        <v>70</v>
      </c>
      <c r="B56" s="24" t="s">
        <v>11</v>
      </c>
      <c r="C56" s="32" t="s">
        <v>80</v>
      </c>
      <c r="D56" s="33" t="s">
        <v>80</v>
      </c>
      <c r="E56" s="33" t="s">
        <v>80</v>
      </c>
      <c r="F56" s="33"/>
      <c r="G56" s="33"/>
      <c r="H56" s="33"/>
      <c r="I56" s="33"/>
      <c r="J56" s="33"/>
      <c r="K56" s="33"/>
      <c r="L56" s="33"/>
      <c r="M56" s="33"/>
      <c r="N56" s="42"/>
      <c r="O56" s="41"/>
      <c r="P56" s="34"/>
      <c r="Q56" s="34"/>
      <c r="R56" s="34"/>
      <c r="S56" s="34"/>
      <c r="T56" s="35"/>
    </row>
    <row r="57" spans="1:20" ht="15" customHeight="1" x14ac:dyDescent="0.15">
      <c r="A57" s="94"/>
      <c r="B57" s="24" t="s">
        <v>12</v>
      </c>
      <c r="C57" s="32"/>
      <c r="D57" s="33"/>
      <c r="E57" s="33" t="s">
        <v>80</v>
      </c>
      <c r="F57" s="33" t="s">
        <v>80</v>
      </c>
      <c r="G57" s="33" t="s">
        <v>80</v>
      </c>
      <c r="H57" s="33" t="s">
        <v>80</v>
      </c>
      <c r="I57" s="33" t="s">
        <v>80</v>
      </c>
      <c r="J57" s="33" t="s">
        <v>80</v>
      </c>
      <c r="K57" s="33" t="s">
        <v>80</v>
      </c>
      <c r="L57" s="33" t="s">
        <v>80</v>
      </c>
      <c r="M57" s="33" t="s">
        <v>80</v>
      </c>
      <c r="N57" s="42" t="s">
        <v>80</v>
      </c>
      <c r="O57" s="129"/>
      <c r="P57" s="36"/>
      <c r="Q57" s="36"/>
      <c r="R57" s="36"/>
      <c r="S57" s="36"/>
      <c r="T57" s="37"/>
    </row>
    <row r="58" spans="1:20" ht="15" customHeight="1" x14ac:dyDescent="0.15">
      <c r="A58" s="94" t="s">
        <v>71</v>
      </c>
      <c r="B58" s="24" t="s">
        <v>11</v>
      </c>
      <c r="C58" s="41"/>
      <c r="D58" s="33" t="s">
        <v>80</v>
      </c>
      <c r="E58" s="33" t="s">
        <v>80</v>
      </c>
      <c r="F58" s="33"/>
      <c r="G58" s="33"/>
      <c r="H58" s="33"/>
      <c r="I58" s="33"/>
      <c r="J58" s="33"/>
      <c r="K58" s="33"/>
      <c r="L58" s="34"/>
      <c r="M58" s="34"/>
      <c r="N58" s="35"/>
      <c r="O58" s="41"/>
      <c r="P58" s="34"/>
      <c r="Q58" s="34"/>
      <c r="R58" s="34"/>
      <c r="S58" s="34"/>
      <c r="T58" s="35"/>
    </row>
    <row r="59" spans="1:20" ht="15" customHeight="1" x14ac:dyDescent="0.15">
      <c r="A59" s="94"/>
      <c r="B59" s="24" t="s">
        <v>12</v>
      </c>
      <c r="C59" s="41"/>
      <c r="D59" s="33" t="s">
        <v>80</v>
      </c>
      <c r="E59" s="33" t="s">
        <v>80</v>
      </c>
      <c r="F59" s="33" t="s">
        <v>80</v>
      </c>
      <c r="G59" s="33" t="s">
        <v>80</v>
      </c>
      <c r="H59" s="33" t="s">
        <v>80</v>
      </c>
      <c r="I59" s="33" t="s">
        <v>80</v>
      </c>
      <c r="J59" s="33" t="s">
        <v>80</v>
      </c>
      <c r="K59" s="33" t="s">
        <v>80</v>
      </c>
      <c r="L59" s="34"/>
      <c r="M59" s="34"/>
      <c r="N59" s="35"/>
      <c r="O59" s="129"/>
      <c r="P59" s="36"/>
      <c r="Q59" s="36"/>
      <c r="R59" s="36"/>
      <c r="S59" s="36"/>
      <c r="T59" s="37"/>
    </row>
    <row r="60" spans="1:20" ht="15" customHeight="1" x14ac:dyDescent="0.15">
      <c r="A60" s="94" t="s">
        <v>72</v>
      </c>
      <c r="B60" s="24" t="s">
        <v>11</v>
      </c>
      <c r="C60" s="41"/>
      <c r="D60" s="34"/>
      <c r="E60" s="34"/>
      <c r="F60" s="33" t="s">
        <v>80</v>
      </c>
      <c r="G60" s="33"/>
      <c r="H60" s="33"/>
      <c r="I60" s="33"/>
      <c r="J60" s="33"/>
      <c r="K60" s="33"/>
      <c r="L60" s="33"/>
      <c r="M60" s="33"/>
      <c r="N60" s="42"/>
      <c r="O60" s="41"/>
      <c r="P60" s="34"/>
      <c r="Q60" s="34"/>
      <c r="R60" s="34"/>
      <c r="S60" s="34"/>
      <c r="T60" s="35"/>
    </row>
    <row r="61" spans="1:20" ht="15" customHeight="1" x14ac:dyDescent="0.15">
      <c r="A61" s="94"/>
      <c r="B61" s="24" t="s">
        <v>12</v>
      </c>
      <c r="C61" s="41"/>
      <c r="D61" s="34"/>
      <c r="E61" s="34"/>
      <c r="F61" s="33"/>
      <c r="G61" s="33"/>
      <c r="H61" s="33"/>
      <c r="I61" s="33"/>
      <c r="J61" s="33"/>
      <c r="K61" s="33"/>
      <c r="L61" s="33"/>
      <c r="M61" s="33"/>
      <c r="N61" s="42" t="s">
        <v>80</v>
      </c>
      <c r="O61" s="129"/>
      <c r="P61" s="36"/>
      <c r="Q61" s="36"/>
      <c r="R61" s="36"/>
      <c r="S61" s="36"/>
      <c r="T61" s="37"/>
    </row>
    <row r="62" spans="1:20" ht="15" customHeight="1" x14ac:dyDescent="0.15">
      <c r="A62" s="94" t="s">
        <v>79</v>
      </c>
      <c r="B62" s="24" t="s">
        <v>11</v>
      </c>
      <c r="C62" s="41"/>
      <c r="D62" s="34"/>
      <c r="E62" s="34"/>
      <c r="F62" s="33" t="s">
        <v>80</v>
      </c>
      <c r="G62" s="33"/>
      <c r="H62" s="33"/>
      <c r="I62" s="33"/>
      <c r="J62" s="33"/>
      <c r="K62" s="33"/>
      <c r="L62" s="33"/>
      <c r="M62" s="33"/>
      <c r="N62" s="42"/>
      <c r="O62" s="41"/>
      <c r="P62" s="34"/>
      <c r="Q62" s="34"/>
      <c r="R62" s="34"/>
      <c r="S62" s="34"/>
      <c r="T62" s="35"/>
    </row>
    <row r="63" spans="1:20" ht="15" customHeight="1" thickBot="1" x14ac:dyDescent="0.2">
      <c r="A63" s="95"/>
      <c r="B63" s="25" t="s">
        <v>12</v>
      </c>
      <c r="C63" s="43"/>
      <c r="D63" s="44"/>
      <c r="E63" s="44"/>
      <c r="F63" s="47"/>
      <c r="G63" s="47"/>
      <c r="H63" s="47"/>
      <c r="I63" s="47"/>
      <c r="J63" s="47"/>
      <c r="K63" s="47"/>
      <c r="L63" s="47"/>
      <c r="M63" s="47"/>
      <c r="N63" s="48" t="s">
        <v>80</v>
      </c>
      <c r="O63" s="128"/>
      <c r="P63" s="45"/>
      <c r="Q63" s="45"/>
      <c r="R63" s="45"/>
      <c r="S63" s="45"/>
      <c r="T63" s="46"/>
    </row>
    <row r="64" spans="1:20" ht="14" x14ac:dyDescent="0.15">
      <c r="A64" s="98" t="s">
        <v>73</v>
      </c>
      <c r="B64" s="99"/>
      <c r="C64" s="29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  <c r="O64" s="29"/>
      <c r="P64" s="30"/>
      <c r="Q64" s="30"/>
      <c r="R64" s="30"/>
      <c r="S64" s="30"/>
      <c r="T64" s="31"/>
    </row>
    <row r="65" spans="1:20" ht="15" customHeight="1" x14ac:dyDescent="0.15">
      <c r="A65" s="92" t="s">
        <v>75</v>
      </c>
      <c r="B65" s="24" t="s">
        <v>11</v>
      </c>
      <c r="C65" s="32" t="s">
        <v>80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42"/>
      <c r="O65" s="32"/>
      <c r="P65" s="33"/>
      <c r="Q65" s="33"/>
      <c r="R65" s="33"/>
      <c r="S65" s="33"/>
      <c r="T65" s="42"/>
    </row>
    <row r="66" spans="1:20" ht="15" customHeight="1" x14ac:dyDescent="0.15">
      <c r="A66" s="93"/>
      <c r="B66" s="24" t="s">
        <v>12</v>
      </c>
      <c r="C66" s="32" t="s">
        <v>80</v>
      </c>
      <c r="D66" s="33" t="s">
        <v>80</v>
      </c>
      <c r="E66" s="33" t="s">
        <v>80</v>
      </c>
      <c r="F66" s="33"/>
      <c r="G66" s="33"/>
      <c r="H66" s="33"/>
      <c r="I66" s="33"/>
      <c r="J66" s="33"/>
      <c r="K66" s="33"/>
      <c r="L66" s="33"/>
      <c r="M66" s="33"/>
      <c r="N66" s="42"/>
      <c r="O66" s="32"/>
      <c r="P66" s="33"/>
      <c r="Q66" s="33"/>
      <c r="R66" s="33"/>
      <c r="S66" s="33"/>
      <c r="T66" s="42"/>
    </row>
    <row r="67" spans="1:20" ht="15" customHeight="1" x14ac:dyDescent="0.15">
      <c r="A67" s="92" t="s">
        <v>76</v>
      </c>
      <c r="B67" s="24" t="s">
        <v>11</v>
      </c>
      <c r="C67" s="32"/>
      <c r="D67" s="33"/>
      <c r="E67" s="33"/>
      <c r="F67" s="33"/>
      <c r="G67" s="33" t="s">
        <v>80</v>
      </c>
      <c r="H67" s="33"/>
      <c r="I67" s="33" t="s">
        <v>80</v>
      </c>
      <c r="J67" s="33"/>
      <c r="K67" s="33" t="s">
        <v>80</v>
      </c>
      <c r="L67" s="33"/>
      <c r="M67" s="33"/>
      <c r="N67" s="42"/>
      <c r="O67" s="32" t="s">
        <v>80</v>
      </c>
      <c r="P67" s="33"/>
      <c r="Q67" s="33"/>
      <c r="R67" s="33"/>
      <c r="S67" s="33" t="s">
        <v>80</v>
      </c>
      <c r="T67" s="42"/>
    </row>
    <row r="68" spans="1:20" ht="15" customHeight="1" x14ac:dyDescent="0.15">
      <c r="A68" s="93"/>
      <c r="B68" s="24" t="s">
        <v>12</v>
      </c>
      <c r="C68" s="3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42"/>
      <c r="O68" s="32"/>
      <c r="P68" s="33"/>
      <c r="Q68" s="33"/>
      <c r="R68" s="33"/>
      <c r="S68" s="33" t="s">
        <v>80</v>
      </c>
      <c r="T68" s="42" t="s">
        <v>80</v>
      </c>
    </row>
    <row r="69" spans="1:20" ht="15" customHeight="1" x14ac:dyDescent="0.15">
      <c r="A69" s="92" t="s">
        <v>77</v>
      </c>
      <c r="B69" s="24" t="s">
        <v>11</v>
      </c>
      <c r="C69" s="32"/>
      <c r="D69" s="33"/>
      <c r="E69" s="33"/>
      <c r="F69" s="33"/>
      <c r="G69" s="33"/>
      <c r="H69" s="33"/>
      <c r="I69" s="33"/>
      <c r="J69" s="33"/>
      <c r="K69" s="33"/>
      <c r="L69" s="33" t="s">
        <v>80</v>
      </c>
      <c r="M69" s="33" t="s">
        <v>80</v>
      </c>
      <c r="N69" s="42" t="s">
        <v>80</v>
      </c>
      <c r="O69" s="32" t="s">
        <v>80</v>
      </c>
      <c r="P69" s="33" t="s">
        <v>80</v>
      </c>
      <c r="Q69" s="33" t="s">
        <v>80</v>
      </c>
      <c r="R69" s="33" t="s">
        <v>80</v>
      </c>
      <c r="S69" s="33" t="s">
        <v>80</v>
      </c>
      <c r="T69" s="42" t="s">
        <v>80</v>
      </c>
    </row>
    <row r="70" spans="1:20" ht="15" customHeight="1" x14ac:dyDescent="0.15">
      <c r="A70" s="93"/>
      <c r="B70" s="24" t="s">
        <v>12</v>
      </c>
      <c r="C70" s="32"/>
      <c r="D70" s="33"/>
      <c r="E70" s="33"/>
      <c r="F70" s="33"/>
      <c r="G70" s="33"/>
      <c r="H70" s="33"/>
      <c r="I70" s="33"/>
      <c r="J70" s="33"/>
      <c r="K70" s="33"/>
      <c r="L70" s="33" t="s">
        <v>80</v>
      </c>
      <c r="M70" s="33" t="s">
        <v>80</v>
      </c>
      <c r="N70" s="42" t="s">
        <v>80</v>
      </c>
      <c r="O70" s="32" t="s">
        <v>80</v>
      </c>
      <c r="P70" s="33" t="s">
        <v>80</v>
      </c>
      <c r="Q70" s="33" t="s">
        <v>80</v>
      </c>
      <c r="R70" s="33" t="s">
        <v>80</v>
      </c>
      <c r="S70" s="33" t="s">
        <v>80</v>
      </c>
      <c r="T70" s="42" t="s">
        <v>80</v>
      </c>
    </row>
    <row r="71" spans="1:20" ht="15" customHeight="1" x14ac:dyDescent="0.15">
      <c r="A71" s="92" t="s">
        <v>78</v>
      </c>
      <c r="B71" s="24" t="s">
        <v>11</v>
      </c>
      <c r="C71" s="32"/>
      <c r="D71" s="33"/>
      <c r="E71" s="33"/>
      <c r="F71" s="33"/>
      <c r="G71" s="33" t="s">
        <v>80</v>
      </c>
      <c r="H71" s="33"/>
      <c r="I71" s="33" t="s">
        <v>80</v>
      </c>
      <c r="J71" s="33"/>
      <c r="K71" s="33" t="s">
        <v>80</v>
      </c>
      <c r="L71" s="33"/>
      <c r="M71" s="33"/>
      <c r="N71" s="42"/>
      <c r="O71" s="32" t="s">
        <v>80</v>
      </c>
      <c r="P71" s="33"/>
      <c r="Q71" s="33"/>
      <c r="R71" s="33"/>
      <c r="S71" s="33" t="s">
        <v>80</v>
      </c>
      <c r="T71" s="42"/>
    </row>
    <row r="72" spans="1:20" ht="15" customHeight="1" thickBot="1" x14ac:dyDescent="0.2">
      <c r="A72" s="112"/>
      <c r="B72" s="25" t="s">
        <v>12</v>
      </c>
      <c r="C72" s="49"/>
      <c r="D72" s="47"/>
      <c r="E72" s="47"/>
      <c r="F72" s="47"/>
      <c r="G72" s="47" t="s">
        <v>80</v>
      </c>
      <c r="H72" s="47"/>
      <c r="I72" s="47" t="s">
        <v>80</v>
      </c>
      <c r="J72" s="47"/>
      <c r="K72" s="47" t="s">
        <v>80</v>
      </c>
      <c r="L72" s="47"/>
      <c r="M72" s="47"/>
      <c r="N72" s="48"/>
      <c r="O72" s="49" t="s">
        <v>80</v>
      </c>
      <c r="P72" s="47"/>
      <c r="Q72" s="47"/>
      <c r="R72" s="47"/>
      <c r="S72" s="47" t="s">
        <v>80</v>
      </c>
      <c r="T72" s="48" t="s">
        <v>80</v>
      </c>
    </row>
    <row r="73" spans="1:20" ht="14.25" customHeight="1" x14ac:dyDescent="0.2">
      <c r="A73" s="4"/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4.25" customHeight="1" x14ac:dyDescent="0.2">
      <c r="A74" s="4"/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4.25" customHeight="1" x14ac:dyDescent="0.2">
      <c r="A75" s="4"/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4.25" customHeight="1" x14ac:dyDescent="0.2">
      <c r="A76" s="4"/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4.25" customHeight="1" x14ac:dyDescent="0.2">
      <c r="A77" s="4"/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4.25" customHeight="1" x14ac:dyDescent="0.2">
      <c r="A78" s="4"/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4.25" customHeight="1" x14ac:dyDescent="0.2">
      <c r="A79" s="4"/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4.25" customHeight="1" x14ac:dyDescent="0.2">
      <c r="A80" s="4"/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4.25" customHeight="1" x14ac:dyDescent="0.2">
      <c r="A81" s="4"/>
      <c r="B81" s="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4.25" customHeight="1" x14ac:dyDescent="0.2">
      <c r="A82" s="4"/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4.25" customHeight="1" x14ac:dyDescent="0.2">
      <c r="A83" s="4"/>
      <c r="B83" s="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4.25" customHeight="1" x14ac:dyDescent="0.2">
      <c r="A84" s="4"/>
      <c r="B84" s="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4.25" customHeight="1" x14ac:dyDescent="0.2">
      <c r="A85" s="4"/>
      <c r="B85" s="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4.25" customHeight="1" x14ac:dyDescent="0.2">
      <c r="A86" s="4"/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4.25" customHeight="1" x14ac:dyDescent="0.2">
      <c r="A87" s="4"/>
      <c r="B87" s="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4.25" customHeight="1" x14ac:dyDescent="0.2">
      <c r="A88" s="4"/>
      <c r="B88" s="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4.25" customHeight="1" x14ac:dyDescent="0.2">
      <c r="A89" s="4"/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4.25" customHeight="1" x14ac:dyDescent="0.2">
      <c r="A90" s="4"/>
      <c r="B90" s="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4.25" customHeight="1" x14ac:dyDescent="0.2">
      <c r="A91" s="4"/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4.25" customHeight="1" x14ac:dyDescent="0.2">
      <c r="A92" s="4"/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4.25" customHeight="1" x14ac:dyDescent="0.2">
      <c r="A93" s="4"/>
      <c r="B93" s="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4.25" customHeight="1" x14ac:dyDescent="0.2">
      <c r="A94" s="4"/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4.25" customHeight="1" x14ac:dyDescent="0.2">
      <c r="A95" s="4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4.25" customHeight="1" x14ac:dyDescent="0.2">
      <c r="A96" s="4"/>
      <c r="B96" s="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4.25" customHeight="1" x14ac:dyDescent="0.2">
      <c r="A97" s="4"/>
      <c r="B97" s="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4.25" customHeight="1" x14ac:dyDescent="0.2">
      <c r="A98" s="4"/>
      <c r="B98" s="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4.25" customHeight="1" x14ac:dyDescent="0.2">
      <c r="A99" s="4"/>
      <c r="B99" s="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4.25" customHeight="1" x14ac:dyDescent="0.2">
      <c r="A100" s="4"/>
      <c r="B100" s="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4.25" customHeight="1" x14ac:dyDescent="0.2">
      <c r="A101" s="4"/>
      <c r="B101" s="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4.25" customHeight="1" x14ac:dyDescent="0.2">
      <c r="A102" s="4"/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4.25" customHeight="1" x14ac:dyDescent="0.2">
      <c r="A103" s="4"/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4.25" customHeight="1" x14ac:dyDescent="0.2">
      <c r="A104" s="4"/>
      <c r="B104" s="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4.25" customHeight="1" x14ac:dyDescent="0.2">
      <c r="A105" s="4"/>
      <c r="B105" s="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4.25" customHeight="1" x14ac:dyDescent="0.2">
      <c r="A106" s="4"/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4.25" customHeight="1" x14ac:dyDescent="0.2">
      <c r="A107" s="4"/>
      <c r="B107" s="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4.25" customHeight="1" x14ac:dyDescent="0.2">
      <c r="A108" s="4"/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4.25" customHeight="1" x14ac:dyDescent="0.2">
      <c r="A109" s="4"/>
      <c r="B109" s="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4.25" customHeight="1" x14ac:dyDescent="0.2">
      <c r="A110" s="4"/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4.25" customHeight="1" x14ac:dyDescent="0.2">
      <c r="A111" s="4"/>
      <c r="B111" s="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4.25" customHeight="1" x14ac:dyDescent="0.2">
      <c r="A112" s="4"/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4.25" customHeight="1" x14ac:dyDescent="0.2">
      <c r="A113" s="4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4.25" customHeight="1" x14ac:dyDescent="0.2">
      <c r="A114" s="4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4.25" customHeight="1" x14ac:dyDescent="0.2">
      <c r="A115" s="4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4.25" customHeight="1" x14ac:dyDescent="0.2">
      <c r="A116" s="4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4.25" customHeight="1" x14ac:dyDescent="0.2">
      <c r="A117" s="4"/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4.25" customHeight="1" x14ac:dyDescent="0.2">
      <c r="A118" s="4"/>
      <c r="B118" s="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4.25" customHeight="1" x14ac:dyDescent="0.2">
      <c r="A119" s="4"/>
      <c r="B119" s="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4.25" customHeight="1" x14ac:dyDescent="0.2">
      <c r="A120" s="4"/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4.25" customHeight="1" x14ac:dyDescent="0.2">
      <c r="A121" s="4"/>
      <c r="B121" s="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4.25" customHeight="1" x14ac:dyDescent="0.2">
      <c r="A122" s="4"/>
      <c r="B122" s="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4.25" customHeight="1" x14ac:dyDescent="0.2">
      <c r="A123" s="4"/>
      <c r="B123" s="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4.25" customHeight="1" x14ac:dyDescent="0.2">
      <c r="A124" s="4"/>
      <c r="B124" s="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4.25" customHeight="1" x14ac:dyDescent="0.2">
      <c r="A125" s="4"/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4.25" customHeight="1" x14ac:dyDescent="0.2">
      <c r="A126" s="4"/>
      <c r="B126" s="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4.25" customHeight="1" x14ac:dyDescent="0.2">
      <c r="A127" s="4"/>
      <c r="B127" s="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4.25" customHeight="1" x14ac:dyDescent="0.2">
      <c r="A128" s="4"/>
      <c r="B128" s="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4.25" customHeight="1" x14ac:dyDescent="0.2">
      <c r="A129" s="4"/>
      <c r="B129" s="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4.25" customHeight="1" x14ac:dyDescent="0.2">
      <c r="A130" s="4"/>
      <c r="B130" s="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4.25" customHeight="1" x14ac:dyDescent="0.2">
      <c r="A131" s="4"/>
      <c r="B131" s="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4.25" customHeight="1" x14ac:dyDescent="0.2">
      <c r="A132" s="4"/>
      <c r="B132" s="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4.25" customHeight="1" x14ac:dyDescent="0.2">
      <c r="A133" s="4"/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4.25" customHeight="1" x14ac:dyDescent="0.2">
      <c r="A134" s="4"/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4.25" customHeight="1" x14ac:dyDescent="0.2">
      <c r="A135" s="4"/>
      <c r="B135" s="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4.25" customHeight="1" x14ac:dyDescent="0.2">
      <c r="A136" s="4"/>
      <c r="B136" s="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4.25" customHeight="1" x14ac:dyDescent="0.2">
      <c r="A137" s="4"/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4.25" customHeight="1" x14ac:dyDescent="0.2">
      <c r="A138" s="4"/>
      <c r="B138" s="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4.25" customHeight="1" x14ac:dyDescent="0.2">
      <c r="A139" s="4"/>
      <c r="B139" s="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4.25" customHeight="1" x14ac:dyDescent="0.2">
      <c r="A140" s="4"/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4.25" customHeight="1" x14ac:dyDescent="0.2">
      <c r="A141" s="4"/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4.25" customHeight="1" x14ac:dyDescent="0.2">
      <c r="A142" s="4"/>
      <c r="B142" s="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4.25" customHeight="1" x14ac:dyDescent="0.2">
      <c r="A143" s="4"/>
      <c r="B143" s="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4.25" customHeight="1" x14ac:dyDescent="0.2">
      <c r="A144" s="4"/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4.25" customHeight="1" x14ac:dyDescent="0.2">
      <c r="A145" s="4"/>
      <c r="B145" s="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4.25" customHeight="1" x14ac:dyDescent="0.2">
      <c r="A146" s="4"/>
      <c r="B146" s="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4.25" customHeight="1" x14ac:dyDescent="0.2">
      <c r="A147" s="4"/>
      <c r="B147" s="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4.25" customHeight="1" x14ac:dyDescent="0.2">
      <c r="A148" s="4"/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4.25" customHeight="1" x14ac:dyDescent="0.2">
      <c r="A149" s="4"/>
      <c r="B149" s="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4.25" customHeight="1" x14ac:dyDescent="0.2">
      <c r="A150" s="4"/>
      <c r="B150" s="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4.25" customHeight="1" x14ac:dyDescent="0.2">
      <c r="A151" s="4"/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4.25" customHeight="1" x14ac:dyDescent="0.2">
      <c r="A152" s="4"/>
      <c r="B152" s="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4.25" customHeight="1" x14ac:dyDescent="0.2">
      <c r="A153" s="4"/>
      <c r="B153" s="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4.25" customHeight="1" x14ac:dyDescent="0.2">
      <c r="A154" s="4"/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4.25" customHeight="1" x14ac:dyDescent="0.2">
      <c r="A155" s="4"/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4.25" customHeight="1" x14ac:dyDescent="0.2">
      <c r="A156" s="4"/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4.25" customHeight="1" x14ac:dyDescent="0.2">
      <c r="A157" s="4"/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4.25" customHeight="1" x14ac:dyDescent="0.2">
      <c r="A158" s="4"/>
      <c r="B158" s="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4.25" customHeight="1" x14ac:dyDescent="0.2">
      <c r="A159" s="4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4.25" customHeight="1" x14ac:dyDescent="0.2">
      <c r="A160" s="4"/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4.25" customHeight="1" x14ac:dyDescent="0.2">
      <c r="A161" s="4"/>
      <c r="B161" s="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4.25" customHeight="1" x14ac:dyDescent="0.2">
      <c r="A162" s="4"/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4.25" customHeight="1" x14ac:dyDescent="0.2">
      <c r="A163" s="4"/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4.25" customHeight="1" x14ac:dyDescent="0.2">
      <c r="A164" s="4"/>
      <c r="B164" s="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4.25" customHeight="1" x14ac:dyDescent="0.2">
      <c r="A165" s="4"/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4.25" customHeight="1" x14ac:dyDescent="0.2">
      <c r="A166" s="4"/>
      <c r="B166" s="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4.25" customHeight="1" x14ac:dyDescent="0.2">
      <c r="A167" s="4"/>
      <c r="B167" s="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4.25" customHeight="1" x14ac:dyDescent="0.2">
      <c r="A168" s="4"/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4.25" customHeight="1" x14ac:dyDescent="0.2">
      <c r="A169" s="4"/>
      <c r="B169" s="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4.25" customHeight="1" x14ac:dyDescent="0.2">
      <c r="A170" s="4"/>
      <c r="B170" s="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4.25" customHeight="1" x14ac:dyDescent="0.2">
      <c r="A171" s="4"/>
      <c r="B171" s="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4.25" customHeight="1" x14ac:dyDescent="0.2">
      <c r="A172" s="4"/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4.25" customHeight="1" x14ac:dyDescent="0.2">
      <c r="A173" s="4"/>
      <c r="B173" s="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4.25" customHeight="1" x14ac:dyDescent="0.2">
      <c r="A174" s="4"/>
      <c r="B174" s="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4.25" customHeight="1" x14ac:dyDescent="0.2">
      <c r="A175" s="4"/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4.25" customHeight="1" x14ac:dyDescent="0.2">
      <c r="A176" s="4"/>
      <c r="B176" s="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4.25" customHeight="1" x14ac:dyDescent="0.2">
      <c r="A177" s="4"/>
      <c r="B177" s="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4.25" customHeight="1" x14ac:dyDescent="0.2">
      <c r="A178" s="4"/>
      <c r="B178" s="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4.25" customHeight="1" x14ac:dyDescent="0.2">
      <c r="A179" s="4"/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4.25" customHeight="1" x14ac:dyDescent="0.2">
      <c r="A180" s="4"/>
      <c r="B180" s="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4.25" customHeight="1" x14ac:dyDescent="0.2">
      <c r="A181" s="4"/>
      <c r="B181" s="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4.25" customHeight="1" x14ac:dyDescent="0.2">
      <c r="A182" s="4"/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4.25" customHeight="1" x14ac:dyDescent="0.2">
      <c r="A183" s="4"/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4.25" customHeight="1" x14ac:dyDescent="0.2">
      <c r="A184" s="4"/>
      <c r="B184" s="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4.25" customHeight="1" x14ac:dyDescent="0.2">
      <c r="A185" s="4"/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4.25" customHeight="1" x14ac:dyDescent="0.2">
      <c r="A186" s="4"/>
      <c r="B186" s="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4.25" customHeight="1" x14ac:dyDescent="0.2">
      <c r="A187" s="4"/>
      <c r="B187" s="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4.25" customHeight="1" x14ac:dyDescent="0.2">
      <c r="A188" s="4"/>
      <c r="B188" s="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4.25" customHeight="1" x14ac:dyDescent="0.2">
      <c r="A189" s="4"/>
      <c r="B189" s="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4.25" customHeight="1" x14ac:dyDescent="0.2">
      <c r="A190" s="4"/>
      <c r="B190" s="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4.25" customHeight="1" x14ac:dyDescent="0.2">
      <c r="A191" s="4"/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4.25" customHeight="1" x14ac:dyDescent="0.2">
      <c r="A192" s="4"/>
      <c r="B192" s="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4.25" customHeight="1" x14ac:dyDescent="0.2">
      <c r="A193" s="4"/>
      <c r="B193" s="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4.25" customHeight="1" x14ac:dyDescent="0.2">
      <c r="A194" s="4"/>
      <c r="B194" s="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4.25" customHeight="1" x14ac:dyDescent="0.2">
      <c r="A195" s="4"/>
      <c r="B195" s="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4.25" customHeight="1" x14ac:dyDescent="0.2">
      <c r="A196" s="4"/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4.25" customHeight="1" x14ac:dyDescent="0.2">
      <c r="A197" s="4"/>
      <c r="B197" s="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4.25" customHeight="1" x14ac:dyDescent="0.2">
      <c r="A198" s="4"/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4.25" customHeight="1" x14ac:dyDescent="0.2">
      <c r="A199" s="4"/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4.25" customHeight="1" x14ac:dyDescent="0.2">
      <c r="A200" s="4"/>
      <c r="B200" s="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4.25" customHeight="1" x14ac:dyDescent="0.2">
      <c r="A201" s="4"/>
      <c r="B201" s="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4.25" customHeight="1" x14ac:dyDescent="0.2">
      <c r="A202" s="4"/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4.25" customHeight="1" x14ac:dyDescent="0.2">
      <c r="A203" s="4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4.25" customHeight="1" x14ac:dyDescent="0.2">
      <c r="A204" s="4"/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4.25" customHeight="1" x14ac:dyDescent="0.2">
      <c r="A205" s="4"/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4.25" customHeight="1" x14ac:dyDescent="0.2">
      <c r="A206" s="4"/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4.25" customHeight="1" x14ac:dyDescent="0.2">
      <c r="A207" s="4"/>
      <c r="B207" s="4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4.25" customHeight="1" x14ac:dyDescent="0.2">
      <c r="A208" s="4"/>
      <c r="B208" s="4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4.25" customHeight="1" x14ac:dyDescent="0.2">
      <c r="A209" s="4"/>
      <c r="B209" s="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4.25" customHeight="1" x14ac:dyDescent="0.2">
      <c r="A210" s="4"/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4.25" customHeight="1" x14ac:dyDescent="0.2">
      <c r="A211" s="4"/>
      <c r="B211" s="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4.25" customHeight="1" x14ac:dyDescent="0.2">
      <c r="A212" s="4"/>
      <c r="B212" s="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4.25" customHeight="1" x14ac:dyDescent="0.2">
      <c r="A213" s="4"/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4.25" customHeight="1" x14ac:dyDescent="0.2">
      <c r="A214" s="4"/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4.25" customHeight="1" x14ac:dyDescent="0.2">
      <c r="A215" s="4"/>
      <c r="B215" s="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4.25" customHeight="1" x14ac:dyDescent="0.2">
      <c r="A216" s="4"/>
      <c r="B216" s="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4.25" customHeight="1" x14ac:dyDescent="0.2">
      <c r="A217" s="4"/>
      <c r="B217" s="4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4.25" customHeight="1" x14ac:dyDescent="0.2">
      <c r="A218" s="4"/>
      <c r="B218" s="4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4.25" customHeight="1" x14ac:dyDescent="0.2">
      <c r="A219" s="4"/>
      <c r="B219" s="4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4.25" customHeight="1" x14ac:dyDescent="0.2">
      <c r="A220" s="4"/>
      <c r="B220" s="4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4.25" customHeight="1" x14ac:dyDescent="0.2">
      <c r="A221" s="4"/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4.25" customHeight="1" x14ac:dyDescent="0.2">
      <c r="A222" s="4"/>
      <c r="B222" s="4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4.25" customHeight="1" x14ac:dyDescent="0.2">
      <c r="A223" s="4"/>
      <c r="B223" s="4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4.25" customHeight="1" x14ac:dyDescent="0.2">
      <c r="A224" s="4"/>
      <c r="B224" s="4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4.25" customHeight="1" x14ac:dyDescent="0.2">
      <c r="A225" s="4"/>
      <c r="B225" s="4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4.25" customHeight="1" x14ac:dyDescent="0.2">
      <c r="A226" s="4"/>
      <c r="B226" s="4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4.25" customHeight="1" x14ac:dyDescent="0.2">
      <c r="A227" s="4"/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4.25" customHeight="1" x14ac:dyDescent="0.2">
      <c r="A228" s="4"/>
      <c r="B228" s="4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4.25" customHeight="1" x14ac:dyDescent="0.2">
      <c r="A229" s="4"/>
      <c r="B229" s="4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4.25" customHeight="1" x14ac:dyDescent="0.2">
      <c r="A230" s="4"/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4.25" customHeight="1" x14ac:dyDescent="0.2">
      <c r="A231" s="4"/>
      <c r="B231" s="4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4.25" customHeight="1" x14ac:dyDescent="0.2">
      <c r="A232" s="4"/>
      <c r="B232" s="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4.25" customHeight="1" x14ac:dyDescent="0.2">
      <c r="A233" s="4"/>
      <c r="B233" s="4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4.25" customHeight="1" x14ac:dyDescent="0.2">
      <c r="A234" s="4"/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4.25" customHeight="1" x14ac:dyDescent="0.2">
      <c r="A235" s="4"/>
      <c r="B235" s="4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4.25" customHeight="1" x14ac:dyDescent="0.2">
      <c r="A236" s="4"/>
      <c r="B236" s="4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4.25" customHeight="1" x14ac:dyDescent="0.2">
      <c r="A237" s="4"/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4.25" customHeight="1" x14ac:dyDescent="0.2">
      <c r="A238" s="4"/>
      <c r="B238" s="4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4.25" customHeight="1" x14ac:dyDescent="0.2">
      <c r="A239" s="4"/>
      <c r="B239" s="4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4.25" customHeight="1" x14ac:dyDescent="0.2">
      <c r="A240" s="4"/>
      <c r="B240" s="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4.25" customHeight="1" x14ac:dyDescent="0.2">
      <c r="A241" s="4"/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5.75" customHeight="1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5.75" customHeight="1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5.75" customHeight="1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5.75" customHeight="1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5.75" customHeight="1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5.75" customHeight="1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5.75" customHeight="1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5.75" customHeight="1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5.75" customHeight="1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5.75" customHeight="1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5.75" customHeight="1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5.75" customHeight="1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5.75" customHeight="1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5.75" customHeight="1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5.75" customHeight="1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5.75" customHeight="1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5.75" customHeight="1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5.75" customHeight="1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5.75" customHeight="1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5.75" customHeight="1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5.75" customHeight="1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5.75" customHeight="1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5.75" customHeight="1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5.75" customHeight="1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5.75" customHeight="1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5.75" customHeight="1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5.75" customHeight="1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5.75" customHeight="1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5.75" customHeight="1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5.75" customHeight="1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5.75" customHeight="1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5.75" customHeight="1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5.75" customHeight="1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5.75" customHeight="1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5.75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5.75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5.75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5.75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5.75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5.75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5.75" customHeight="1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5.75" customHeight="1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5.75" customHeight="1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5.75" customHeight="1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5.75" customHeight="1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5.75" customHeight="1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5.75" customHeight="1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5.75" customHeight="1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5.75" customHeight="1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5.75" customHeight="1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5.75" customHeight="1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5.75" customHeight="1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5.75" customHeight="1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5.75" customHeight="1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5.75" customHeight="1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5.75" customHeight="1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5.75" customHeight="1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5.75" customHeight="1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5.75" customHeight="1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5.75" customHeight="1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5.75" customHeight="1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5.75" customHeight="1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5.75" customHeight="1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5.75" customHeight="1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5.75" customHeight="1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5.75" customHeight="1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5.75" customHeight="1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5.75" customHeight="1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5.75" customHeight="1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5.75" customHeight="1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5.75" customHeight="1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5.75" customHeight="1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5.75" customHeight="1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5.75" customHeight="1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5.75" customHeight="1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5.75" customHeight="1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5.75" customHeight="1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5.75" customHeight="1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5.75" customHeight="1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5.75" customHeight="1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5.75" customHeight="1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5.75" customHeight="1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5.75" customHeight="1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5.75" customHeight="1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5.75" customHeight="1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5.75" customHeight="1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5.75" customHeight="1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5.75" customHeight="1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5.75" customHeight="1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5.75" customHeight="1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5.75" customHeight="1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5.75" customHeight="1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5.75" customHeight="1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5.75" customHeight="1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5.75" customHeight="1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5.75" customHeight="1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5.75" customHeight="1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5.75" customHeight="1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5.75" customHeight="1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5.75" customHeight="1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5.75" customHeight="1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5.75" customHeight="1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5.75" customHeight="1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5.75" customHeight="1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5.75" customHeight="1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5.75" customHeight="1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5.75" customHeight="1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5.75" customHeight="1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5.75" customHeight="1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5.75" customHeight="1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5.75" customHeight="1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5.75" customHeight="1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5.75" customHeight="1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5.75" customHeight="1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5.75" customHeight="1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5.75" customHeight="1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5.75" customHeight="1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5.75" customHeight="1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5.75" customHeight="1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5.75" customHeight="1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5.75" customHeight="1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5.75" customHeight="1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5.75" customHeight="1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5.75" customHeight="1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5.75" customHeight="1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5.75" customHeight="1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5.75" customHeight="1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5.75" customHeight="1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5.75" customHeight="1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5.75" customHeight="1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5.75" customHeight="1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5.75" customHeight="1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5.75" customHeight="1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5.75" customHeight="1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5.75" customHeight="1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5.75" customHeight="1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5.75" customHeight="1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5.75" customHeight="1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5.75" customHeight="1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5.75" customHeight="1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5.75" customHeight="1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5.75" customHeight="1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5.75" customHeight="1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5.75" customHeight="1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5.75" customHeight="1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5.75" customHeight="1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5.75" customHeight="1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5.75" customHeight="1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5.75" customHeight="1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5.75" customHeight="1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5.75" customHeight="1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5.75" customHeight="1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5.75" customHeight="1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5.75" customHeight="1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5.75" customHeight="1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5.75" customHeight="1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5.75" customHeight="1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5.75" customHeight="1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5.75" customHeight="1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5.75" customHeight="1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5.75" customHeight="1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5.75" customHeight="1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5.75" customHeight="1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5.75" customHeight="1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5.75" customHeight="1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5.75" customHeight="1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5.75" customHeight="1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5.75" customHeight="1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5.75" customHeight="1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5.75" customHeight="1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5.75" customHeight="1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5.75" customHeight="1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5.75" customHeight="1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5.75" customHeight="1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5.75" customHeight="1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5.75" customHeight="1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5.75" customHeight="1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5.75" customHeight="1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5.75" customHeight="1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5.75" customHeight="1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5.75" customHeight="1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5.75" customHeight="1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5.75" customHeight="1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5.75" customHeight="1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5.75" customHeight="1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5.75" customHeight="1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5.75" customHeight="1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5.75" customHeight="1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5.75" customHeight="1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5.75" customHeight="1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5.75" customHeight="1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5.75" customHeight="1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5.75" customHeight="1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5.75" customHeight="1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5.75" customHeight="1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5.75" customHeight="1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5.75" customHeight="1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5.75" customHeight="1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5.75" customHeight="1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5.75" customHeight="1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5.75" customHeight="1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5.75" customHeight="1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5.75" customHeight="1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5.75" customHeight="1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5.75" customHeight="1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5.75" customHeight="1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5.75" customHeight="1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5.75" customHeight="1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5.75" customHeight="1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5.75" customHeight="1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5.75" customHeight="1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5.75" customHeight="1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5.75" customHeight="1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5.75" customHeight="1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5.75" customHeight="1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5.75" customHeight="1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5.75" customHeight="1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5.75" customHeight="1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5.75" customHeight="1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5.75" customHeight="1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5.75" customHeight="1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5.75" customHeight="1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5.75" customHeight="1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5.75" customHeight="1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5.75" customHeight="1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5.75" customHeight="1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5.75" customHeight="1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5.75" customHeight="1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5.75" customHeight="1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5.75" customHeight="1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5.75" customHeight="1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5.75" customHeight="1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5.75" customHeight="1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5.75" customHeight="1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5.75" customHeight="1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5.75" customHeight="1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5.75" customHeight="1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5.75" customHeight="1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5.75" customHeight="1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5.75" customHeight="1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5.75" customHeight="1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5.75" customHeight="1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5.75" customHeight="1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5.75" customHeight="1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5.75" customHeight="1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5.75" customHeight="1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5.75" customHeight="1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5.75" customHeight="1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5.75" customHeight="1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5.75" customHeight="1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5.75" customHeight="1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5.75" customHeight="1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5.75" customHeight="1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5.75" customHeight="1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5.75" customHeight="1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5.75" customHeight="1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5.75" customHeight="1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5.75" customHeight="1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5.75" customHeight="1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5.75" customHeight="1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5.75" customHeight="1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5.75" customHeight="1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5.75" customHeight="1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5.75" customHeight="1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5.75" customHeight="1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5.75" customHeight="1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5.75" customHeight="1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5.75" customHeight="1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5.75" customHeight="1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5.75" customHeight="1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5.75" customHeight="1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5.75" customHeight="1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5.75" customHeight="1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5.75" customHeight="1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5.75" customHeight="1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5.75" customHeight="1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5.75" customHeight="1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5.75" customHeight="1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5.75" customHeight="1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5.75" customHeight="1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5.75" customHeight="1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5.75" customHeight="1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5.75" customHeight="1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5.75" customHeight="1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5.75" customHeight="1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5.75" customHeight="1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5.75" customHeight="1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5.75" customHeight="1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5.75" customHeight="1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5.75" customHeight="1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5.75" customHeight="1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5.75" customHeight="1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5.75" customHeight="1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5.75" customHeight="1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5.75" customHeight="1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5.75" customHeight="1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5.75" customHeight="1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5.75" customHeight="1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5.75" customHeight="1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5.75" customHeight="1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5.75" customHeight="1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5.75" customHeight="1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5.75" customHeight="1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5.75" customHeight="1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5.75" customHeight="1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5.75" customHeight="1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5.75" customHeight="1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5.75" customHeight="1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5.75" customHeight="1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5.75" customHeight="1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5.75" customHeight="1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5.75" customHeight="1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5.75" customHeight="1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5.75" customHeight="1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5.75" customHeight="1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5.75" customHeight="1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5.75" customHeight="1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5.75" customHeight="1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5.75" customHeight="1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5.75" customHeight="1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5.75" customHeight="1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5.75" customHeight="1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5.75" customHeight="1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5.75" customHeight="1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5.75" customHeight="1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5.75" customHeight="1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5.75" customHeight="1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5.75" customHeight="1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5.75" customHeight="1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5.75" customHeight="1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5.75" customHeight="1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5.75" customHeight="1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5.75" customHeight="1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5.75" customHeight="1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5.75" customHeight="1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5.75" customHeight="1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5.75" customHeight="1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5.75" customHeight="1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5.75" customHeight="1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5.75" customHeight="1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5.75" customHeight="1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5.75" customHeight="1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5.75" customHeight="1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5.75" customHeight="1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5.75" customHeight="1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5.75" customHeight="1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5.75" customHeight="1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5.75" customHeight="1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5.75" customHeight="1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5.75" customHeight="1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5.75" customHeight="1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5.75" customHeight="1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5.75" customHeight="1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5.75" customHeight="1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5.75" customHeight="1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5.75" customHeight="1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5.75" customHeight="1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5.75" customHeight="1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5.75" customHeight="1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5.75" customHeight="1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5.75" customHeight="1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5.75" customHeight="1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5.75" customHeight="1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5.75" customHeight="1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5.75" customHeight="1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5.75" customHeight="1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5.75" customHeight="1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5.75" customHeight="1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5.75" customHeight="1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5.75" customHeight="1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5.75" customHeight="1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5.75" customHeight="1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5.75" customHeight="1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5.75" customHeight="1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5.75" customHeight="1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5.75" customHeight="1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5.75" customHeight="1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5.75" customHeight="1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5.75" customHeight="1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5.75" customHeight="1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5.75" customHeight="1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5.75" customHeight="1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5.75" customHeight="1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5.75" customHeight="1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5.75" customHeight="1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5.75" customHeight="1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5.75" customHeight="1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5.75" customHeight="1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5.75" customHeight="1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5.75" customHeight="1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5.75" customHeight="1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5.75" customHeight="1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5.75" customHeight="1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5.75" customHeight="1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5.75" customHeight="1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5.75" customHeight="1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5.75" customHeight="1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5.75" customHeight="1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5.75" customHeight="1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5.75" customHeight="1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5.75" customHeight="1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5.75" customHeight="1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5.75" customHeight="1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5.75" customHeight="1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5.75" customHeight="1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5.75" customHeight="1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5.75" customHeight="1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5.75" customHeight="1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5.75" customHeight="1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5.75" customHeight="1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5.75" customHeight="1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5.75" customHeight="1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5.75" customHeight="1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5.75" customHeight="1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5.75" customHeight="1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5.75" customHeight="1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5.75" customHeight="1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5.75" customHeight="1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5.75" customHeight="1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5.75" customHeight="1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5.75" customHeight="1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5.75" customHeight="1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5.75" customHeight="1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5.75" customHeight="1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5.75" customHeight="1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5.75" customHeight="1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5.75" customHeight="1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5.75" customHeight="1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5.75" customHeight="1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5.75" customHeight="1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5.75" customHeight="1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5.75" customHeight="1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5.75" customHeight="1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5.75" customHeight="1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5.75" customHeight="1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5.75" customHeight="1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5.75" customHeight="1" x14ac:dyDescent="0.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5.75" customHeight="1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5.75" customHeight="1" x14ac:dyDescent="0.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5.75" customHeight="1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5.75" customHeight="1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5.75" customHeight="1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5.75" customHeight="1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5.75" customHeight="1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5.75" customHeight="1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5.75" customHeight="1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5.75" customHeight="1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5.75" customHeight="1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5.75" customHeight="1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5.75" customHeight="1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5.75" customHeight="1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5.75" customHeight="1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5.75" customHeight="1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5.75" customHeight="1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5.75" customHeight="1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5.75" customHeight="1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5.75" customHeight="1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5.75" customHeight="1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5.75" customHeight="1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5.75" customHeight="1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5.75" customHeight="1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5.75" customHeight="1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5.75" customHeight="1" x14ac:dyDescent="0.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5.75" customHeight="1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5.75" customHeight="1" x14ac:dyDescent="0.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5.75" customHeight="1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5.75" customHeight="1" x14ac:dyDescent="0.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5.75" customHeight="1" x14ac:dyDescent="0.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5.75" customHeight="1" x14ac:dyDescent="0.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5.75" customHeight="1" x14ac:dyDescent="0.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5.75" customHeight="1" x14ac:dyDescent="0.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5.75" customHeight="1" x14ac:dyDescent="0.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5.75" customHeight="1" x14ac:dyDescent="0.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5.75" customHeight="1" x14ac:dyDescent="0.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5.75" customHeight="1" x14ac:dyDescent="0.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5.75" customHeight="1" x14ac:dyDescent="0.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5.75" customHeight="1" x14ac:dyDescent="0.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5.75" customHeight="1" x14ac:dyDescent="0.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5.75" customHeight="1" x14ac:dyDescent="0.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5.75" customHeight="1" x14ac:dyDescent="0.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5.75" customHeight="1" x14ac:dyDescent="0.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5.75" customHeight="1" x14ac:dyDescent="0.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5.75" customHeight="1" x14ac:dyDescent="0.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5.75" customHeight="1" x14ac:dyDescent="0.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5.75" customHeight="1" x14ac:dyDescent="0.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5.75" customHeight="1" x14ac:dyDescent="0.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5.75" customHeight="1" x14ac:dyDescent="0.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5.75" customHeight="1" x14ac:dyDescent="0.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5.75" customHeight="1" x14ac:dyDescent="0.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5.75" customHeight="1" x14ac:dyDescent="0.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5.75" customHeight="1" x14ac:dyDescent="0.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5.75" customHeight="1" x14ac:dyDescent="0.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5.75" customHeight="1" x14ac:dyDescent="0.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5.75" customHeight="1" x14ac:dyDescent="0.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5.75" customHeight="1" x14ac:dyDescent="0.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5.75" customHeight="1" x14ac:dyDescent="0.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5.75" customHeight="1" x14ac:dyDescent="0.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5.75" customHeight="1" x14ac:dyDescent="0.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5.75" customHeight="1" x14ac:dyDescent="0.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5.75" customHeight="1" x14ac:dyDescent="0.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5.75" customHeight="1" x14ac:dyDescent="0.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5.75" customHeight="1" x14ac:dyDescent="0.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5.75" customHeight="1" x14ac:dyDescent="0.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5.75" customHeight="1" x14ac:dyDescent="0.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5.75" customHeight="1" x14ac:dyDescent="0.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5.75" customHeight="1" x14ac:dyDescent="0.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5.75" customHeight="1" x14ac:dyDescent="0.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5.75" customHeight="1" x14ac:dyDescent="0.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5.75" customHeight="1" x14ac:dyDescent="0.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5.75" customHeight="1" x14ac:dyDescent="0.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5.75" customHeight="1" x14ac:dyDescent="0.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5.75" customHeight="1" x14ac:dyDescent="0.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5.75" customHeight="1" x14ac:dyDescent="0.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5.75" customHeight="1" x14ac:dyDescent="0.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5.75" customHeight="1" x14ac:dyDescent="0.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5.75" customHeight="1" x14ac:dyDescent="0.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5.75" customHeight="1" x14ac:dyDescent="0.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5.75" customHeight="1" x14ac:dyDescent="0.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5.75" customHeight="1" x14ac:dyDescent="0.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5.75" customHeight="1" x14ac:dyDescent="0.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5.75" customHeight="1" x14ac:dyDescent="0.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5.75" customHeight="1" x14ac:dyDescent="0.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5.75" customHeight="1" x14ac:dyDescent="0.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5.75" customHeight="1" x14ac:dyDescent="0.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5.75" customHeight="1" x14ac:dyDescent="0.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5.75" customHeight="1" x14ac:dyDescent="0.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5.75" customHeight="1" x14ac:dyDescent="0.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5.75" customHeight="1" x14ac:dyDescent="0.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5.75" customHeight="1" x14ac:dyDescent="0.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5.75" customHeight="1" x14ac:dyDescent="0.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5.75" customHeight="1" x14ac:dyDescent="0.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5.75" customHeight="1" x14ac:dyDescent="0.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5.75" customHeight="1" x14ac:dyDescent="0.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5.75" customHeight="1" x14ac:dyDescent="0.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5.75" customHeight="1" x14ac:dyDescent="0.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5.75" customHeight="1" x14ac:dyDescent="0.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5.75" customHeight="1" x14ac:dyDescent="0.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5.75" customHeight="1" x14ac:dyDescent="0.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5.75" customHeight="1" x14ac:dyDescent="0.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5.75" customHeight="1" x14ac:dyDescent="0.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5.75" customHeight="1" x14ac:dyDescent="0.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5.75" customHeight="1" x14ac:dyDescent="0.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5.75" customHeight="1" x14ac:dyDescent="0.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5.75" customHeight="1" x14ac:dyDescent="0.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5.75" customHeight="1" x14ac:dyDescent="0.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5.75" customHeight="1" x14ac:dyDescent="0.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5.75" customHeight="1" x14ac:dyDescent="0.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5.75" customHeight="1" x14ac:dyDescent="0.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5.75" customHeight="1" x14ac:dyDescent="0.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5.75" customHeight="1" x14ac:dyDescent="0.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5.75" customHeight="1" x14ac:dyDescent="0.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5.75" customHeight="1" x14ac:dyDescent="0.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5.75" customHeight="1" x14ac:dyDescent="0.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5.75" customHeight="1" x14ac:dyDescent="0.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5.75" customHeight="1" x14ac:dyDescent="0.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5.75" customHeight="1" x14ac:dyDescent="0.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5.75" customHeight="1" x14ac:dyDescent="0.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5.75" customHeight="1" x14ac:dyDescent="0.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5.75" customHeight="1" x14ac:dyDescent="0.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5.75" customHeight="1" x14ac:dyDescent="0.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5.75" customHeight="1" x14ac:dyDescent="0.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5.75" customHeight="1" x14ac:dyDescent="0.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5.75" customHeight="1" x14ac:dyDescent="0.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5.75" customHeight="1" x14ac:dyDescent="0.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5.75" customHeight="1" x14ac:dyDescent="0.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5.75" customHeight="1" x14ac:dyDescent="0.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5.75" customHeight="1" x14ac:dyDescent="0.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5.75" customHeight="1" x14ac:dyDescent="0.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5.75" customHeight="1" x14ac:dyDescent="0.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5.75" customHeight="1" x14ac:dyDescent="0.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5.75" customHeight="1" x14ac:dyDescent="0.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5.75" customHeight="1" x14ac:dyDescent="0.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5.75" customHeight="1" x14ac:dyDescent="0.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5.75" customHeight="1" x14ac:dyDescent="0.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5.75" customHeight="1" x14ac:dyDescent="0.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5.75" customHeight="1" x14ac:dyDescent="0.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5.75" customHeight="1" x14ac:dyDescent="0.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5.75" customHeight="1" x14ac:dyDescent="0.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5.75" customHeight="1" x14ac:dyDescent="0.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5.75" customHeight="1" x14ac:dyDescent="0.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5.75" customHeight="1" x14ac:dyDescent="0.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5.75" customHeight="1" x14ac:dyDescent="0.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5.75" customHeight="1" x14ac:dyDescent="0.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5.75" customHeight="1" x14ac:dyDescent="0.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5.75" customHeight="1" x14ac:dyDescent="0.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5.75" customHeight="1" x14ac:dyDescent="0.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5.75" customHeight="1" x14ac:dyDescent="0.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5.75" customHeight="1" x14ac:dyDescent="0.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5.75" customHeight="1" x14ac:dyDescent="0.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5.75" customHeight="1" x14ac:dyDescent="0.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5.75" customHeight="1" x14ac:dyDescent="0.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5.75" customHeight="1" x14ac:dyDescent="0.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5.75" customHeight="1" x14ac:dyDescent="0.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5.75" customHeight="1" x14ac:dyDescent="0.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5.75" customHeight="1" x14ac:dyDescent="0.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5.75" customHeight="1" x14ac:dyDescent="0.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5.75" customHeight="1" x14ac:dyDescent="0.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5.75" customHeight="1" x14ac:dyDescent="0.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5.75" customHeight="1" x14ac:dyDescent="0.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5.75" customHeight="1" x14ac:dyDescent="0.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5.75" customHeight="1" x14ac:dyDescent="0.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5.75" customHeight="1" x14ac:dyDescent="0.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5.75" customHeight="1" x14ac:dyDescent="0.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5.75" customHeight="1" x14ac:dyDescent="0.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5.75" customHeight="1" x14ac:dyDescent="0.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5.75" customHeight="1" x14ac:dyDescent="0.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15.75" customHeight="1" x14ac:dyDescent="0.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15.75" customHeight="1" x14ac:dyDescent="0.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15.75" customHeight="1" x14ac:dyDescent="0.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15.75" customHeight="1" x14ac:dyDescent="0.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15.75" customHeight="1" x14ac:dyDescent="0.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15.75" customHeight="1" x14ac:dyDescent="0.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15.75" customHeight="1" x14ac:dyDescent="0.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15.75" customHeight="1" x14ac:dyDescent="0.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15.75" customHeight="1" x14ac:dyDescent="0.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15.75" customHeight="1" x14ac:dyDescent="0.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15.75" customHeight="1" x14ac:dyDescent="0.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15.75" customHeight="1" x14ac:dyDescent="0.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15.75" customHeight="1" x14ac:dyDescent="0.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15.75" customHeight="1" x14ac:dyDescent="0.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15.75" customHeight="1" x14ac:dyDescent="0.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15.75" customHeight="1" x14ac:dyDescent="0.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15.75" customHeight="1" x14ac:dyDescent="0.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15.75" customHeight="1" x14ac:dyDescent="0.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15.75" customHeight="1" x14ac:dyDescent="0.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15.75" customHeight="1" x14ac:dyDescent="0.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15.75" customHeight="1" x14ac:dyDescent="0.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15.75" customHeight="1" x14ac:dyDescent="0.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15.75" customHeight="1" x14ac:dyDescent="0.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15.75" customHeight="1" x14ac:dyDescent="0.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15.75" customHeight="1" x14ac:dyDescent="0.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15.75" customHeight="1" x14ac:dyDescent="0.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15.75" customHeight="1" x14ac:dyDescent="0.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15.75" customHeight="1" x14ac:dyDescent="0.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15.75" customHeight="1" x14ac:dyDescent="0.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15.75" customHeight="1" x14ac:dyDescent="0.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15.75" customHeight="1" x14ac:dyDescent="0.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15.75" customHeight="1" x14ac:dyDescent="0.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15.75" customHeight="1" x14ac:dyDescent="0.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15.75" customHeight="1" x14ac:dyDescent="0.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15.75" customHeight="1" x14ac:dyDescent="0.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15.75" customHeight="1" x14ac:dyDescent="0.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15.75" customHeight="1" x14ac:dyDescent="0.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15.75" customHeight="1" x14ac:dyDescent="0.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15.75" customHeight="1" x14ac:dyDescent="0.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15.75" customHeight="1" x14ac:dyDescent="0.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15.75" customHeight="1" x14ac:dyDescent="0.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15.75" customHeight="1" x14ac:dyDescent="0.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15.75" customHeight="1" x14ac:dyDescent="0.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15.75" customHeight="1" x14ac:dyDescent="0.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15.75" customHeight="1" x14ac:dyDescent="0.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15.75" customHeight="1" x14ac:dyDescent="0.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15.75" customHeight="1" x14ac:dyDescent="0.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15.75" customHeight="1" x14ac:dyDescent="0.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15.75" customHeight="1" x14ac:dyDescent="0.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15.75" customHeight="1" x14ac:dyDescent="0.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15.75" customHeight="1" x14ac:dyDescent="0.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15.75" customHeight="1" x14ac:dyDescent="0.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15.75" customHeight="1" x14ac:dyDescent="0.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15.75" customHeight="1" x14ac:dyDescent="0.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15.75" customHeight="1" x14ac:dyDescent="0.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15.75" customHeight="1" x14ac:dyDescent="0.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15.75" customHeight="1" x14ac:dyDescent="0.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15.75" customHeight="1" x14ac:dyDescent="0.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15.75" customHeight="1" x14ac:dyDescent="0.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15.75" customHeight="1" x14ac:dyDescent="0.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15.75" customHeight="1" x14ac:dyDescent="0.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15.75" customHeight="1" x14ac:dyDescent="0.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15.75" customHeight="1" x14ac:dyDescent="0.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15.75" customHeight="1" x14ac:dyDescent="0.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15.75" customHeight="1" x14ac:dyDescent="0.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15.75" customHeight="1" x14ac:dyDescent="0.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15.75" customHeight="1" x14ac:dyDescent="0.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15.75" customHeight="1" x14ac:dyDescent="0.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15.75" customHeight="1" x14ac:dyDescent="0.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15.75" customHeight="1" x14ac:dyDescent="0.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15.75" customHeight="1" x14ac:dyDescent="0.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15.75" customHeight="1" x14ac:dyDescent="0.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15.75" customHeight="1" x14ac:dyDescent="0.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15.75" customHeight="1" x14ac:dyDescent="0.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15.75" customHeight="1" x14ac:dyDescent="0.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15.75" customHeight="1" x14ac:dyDescent="0.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15.75" customHeight="1" x14ac:dyDescent="0.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15.75" customHeight="1" x14ac:dyDescent="0.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15.75" customHeight="1" x14ac:dyDescent="0.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15.75" customHeight="1" x14ac:dyDescent="0.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15.75" customHeight="1" x14ac:dyDescent="0.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15.75" customHeight="1" x14ac:dyDescent="0.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15.75" customHeight="1" x14ac:dyDescent="0.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15.75" customHeight="1" x14ac:dyDescent="0.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15.75" customHeight="1" x14ac:dyDescent="0.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15.75" customHeight="1" x14ac:dyDescent="0.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15.75" customHeight="1" x14ac:dyDescent="0.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15.75" customHeight="1" x14ac:dyDescent="0.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15.75" customHeight="1" x14ac:dyDescent="0.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15.75" customHeight="1" x14ac:dyDescent="0.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15.75" customHeight="1" x14ac:dyDescent="0.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15.75" customHeight="1" x14ac:dyDescent="0.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15.75" customHeight="1" x14ac:dyDescent="0.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15.75" customHeight="1" x14ac:dyDescent="0.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15.75" customHeight="1" x14ac:dyDescent="0.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15.75" customHeight="1" x14ac:dyDescent="0.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15.75" customHeight="1" x14ac:dyDescent="0.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15.75" customHeight="1" x14ac:dyDescent="0.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15.75" customHeight="1" x14ac:dyDescent="0.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15.75" customHeight="1" x14ac:dyDescent="0.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15.75" customHeight="1" x14ac:dyDescent="0.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15.75" customHeight="1" x14ac:dyDescent="0.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15.75" customHeight="1" x14ac:dyDescent="0.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15.75" customHeight="1" x14ac:dyDescent="0.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15.75" customHeight="1" x14ac:dyDescent="0.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15.75" customHeight="1" x14ac:dyDescent="0.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15.75" customHeight="1" x14ac:dyDescent="0.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15.75" customHeight="1" x14ac:dyDescent="0.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15.75" customHeight="1" x14ac:dyDescent="0.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15.75" customHeight="1" x14ac:dyDescent="0.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15.75" customHeight="1" x14ac:dyDescent="0.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15.75" customHeight="1" x14ac:dyDescent="0.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15.75" customHeight="1" x14ac:dyDescent="0.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15.75" customHeight="1" x14ac:dyDescent="0.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spans="1:20" ht="15.75" customHeight="1" x14ac:dyDescent="0.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spans="1:20" ht="15.75" customHeight="1" x14ac:dyDescent="0.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spans="1:20" ht="15.75" customHeight="1" x14ac:dyDescent="0.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spans="1:20" ht="15.75" customHeight="1" x14ac:dyDescent="0.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spans="1:20" ht="15.75" customHeight="1" x14ac:dyDescent="0.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spans="1:20" ht="15.75" customHeight="1" x14ac:dyDescent="0.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spans="1:20" ht="15.75" customHeight="1" x14ac:dyDescent="0.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</sheetData>
  <mergeCells count="40">
    <mergeCell ref="A36:A37"/>
    <mergeCell ref="A25:A26"/>
    <mergeCell ref="A27:A28"/>
    <mergeCell ref="A29:B29"/>
    <mergeCell ref="A30:A31"/>
    <mergeCell ref="A32:A33"/>
    <mergeCell ref="A14:A15"/>
    <mergeCell ref="A20:B20"/>
    <mergeCell ref="A21:A22"/>
    <mergeCell ref="A16:A17"/>
    <mergeCell ref="A18:A19"/>
    <mergeCell ref="A34:A35"/>
    <mergeCell ref="A23:A24"/>
    <mergeCell ref="A40:A41"/>
    <mergeCell ref="A2:B4"/>
    <mergeCell ref="C2:N3"/>
    <mergeCell ref="O2:T3"/>
    <mergeCell ref="A5:B5"/>
    <mergeCell ref="A6:A7"/>
    <mergeCell ref="A8:A9"/>
    <mergeCell ref="A10:A11"/>
    <mergeCell ref="A12:A13"/>
    <mergeCell ref="A47:A48"/>
    <mergeCell ref="A49:A50"/>
    <mergeCell ref="A51:B51"/>
    <mergeCell ref="A52:A53"/>
    <mergeCell ref="A54:A55"/>
    <mergeCell ref="A38:A39"/>
    <mergeCell ref="A42:B42"/>
    <mergeCell ref="A43:A44"/>
    <mergeCell ref="A45:A46"/>
    <mergeCell ref="A67:A68"/>
    <mergeCell ref="A69:A70"/>
    <mergeCell ref="A71:A72"/>
    <mergeCell ref="A62:A63"/>
    <mergeCell ref="A56:A57"/>
    <mergeCell ref="A58:A59"/>
    <mergeCell ref="A60:A61"/>
    <mergeCell ref="A64:B64"/>
    <mergeCell ref="A65:A6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showGridLines="0" topLeftCell="B7" zoomScaleNormal="100" workbookViewId="0">
      <selection activeCell="C16" sqref="C16"/>
    </sheetView>
  </sheetViews>
  <sheetFormatPr baseColWidth="10" defaultColWidth="8.83203125" defaultRowHeight="14" x14ac:dyDescent="0.15"/>
  <cols>
    <col min="1" max="1" width="10.83203125" style="15" bestFit="1" customWidth="1"/>
    <col min="2" max="2" width="22.83203125" style="15" customWidth="1"/>
    <col min="3" max="3" width="17.33203125" style="15" bestFit="1" customWidth="1"/>
    <col min="4" max="4" width="11.83203125" style="15" bestFit="1" customWidth="1"/>
    <col min="5" max="5" width="17.83203125" style="15" bestFit="1" customWidth="1"/>
    <col min="6" max="6" width="20.5" style="15" bestFit="1" customWidth="1"/>
    <col min="7" max="7" width="16.5" style="15" bestFit="1" customWidth="1"/>
    <col min="8" max="8" width="9" style="15" bestFit="1" customWidth="1"/>
    <col min="9" max="9" width="90.5" style="15" bestFit="1" customWidth="1"/>
    <col min="10" max="16384" width="8.83203125" style="15"/>
  </cols>
  <sheetData>
    <row r="1" spans="1:9" ht="56" customHeight="1" x14ac:dyDescent="0.15">
      <c r="A1" s="113" t="s">
        <v>36</v>
      </c>
      <c r="B1" s="113"/>
      <c r="C1" s="113"/>
      <c r="D1" s="113"/>
      <c r="E1" s="113"/>
      <c r="F1" s="113"/>
      <c r="G1" s="113"/>
      <c r="H1" s="113"/>
    </row>
    <row r="2" spans="1:9" s="22" customFormat="1" ht="30" x14ac:dyDescent="0.15">
      <c r="A2" s="20" t="s">
        <v>35</v>
      </c>
      <c r="B2" s="20" t="s">
        <v>37</v>
      </c>
      <c r="C2" s="21" t="s">
        <v>34</v>
      </c>
      <c r="D2" s="20" t="s">
        <v>33</v>
      </c>
      <c r="E2" s="21" t="s">
        <v>32</v>
      </c>
      <c r="F2" s="21" t="s">
        <v>31</v>
      </c>
      <c r="G2" s="21" t="s">
        <v>30</v>
      </c>
      <c r="H2" s="21" t="s">
        <v>29</v>
      </c>
      <c r="I2" s="20" t="s">
        <v>28</v>
      </c>
    </row>
    <row r="3" spans="1:9" ht="45" x14ac:dyDescent="0.15">
      <c r="A3" s="19">
        <v>1</v>
      </c>
      <c r="B3" s="18" t="s">
        <v>87</v>
      </c>
      <c r="C3" s="62" t="s">
        <v>88</v>
      </c>
      <c r="D3" s="59">
        <v>45070</v>
      </c>
      <c r="E3" s="19" t="s">
        <v>83</v>
      </c>
      <c r="F3" s="18" t="s">
        <v>84</v>
      </c>
      <c r="G3" s="65">
        <v>8</v>
      </c>
      <c r="H3" s="64" t="s">
        <v>91</v>
      </c>
      <c r="I3" s="60" t="s">
        <v>89</v>
      </c>
    </row>
    <row r="4" spans="1:9" ht="60" x14ac:dyDescent="0.15">
      <c r="A4" s="19">
        <v>1</v>
      </c>
      <c r="B4" s="18" t="s">
        <v>86</v>
      </c>
      <c r="C4" s="62" t="s">
        <v>85</v>
      </c>
      <c r="D4" s="61">
        <v>45126</v>
      </c>
      <c r="E4" s="19" t="s">
        <v>83</v>
      </c>
      <c r="F4" s="18" t="s">
        <v>84</v>
      </c>
      <c r="G4" s="65">
        <v>20</v>
      </c>
      <c r="H4" s="64" t="s">
        <v>91</v>
      </c>
      <c r="I4" s="60" t="s">
        <v>90</v>
      </c>
    </row>
    <row r="5" spans="1:9" ht="60" x14ac:dyDescent="0.15">
      <c r="A5" s="19">
        <v>1</v>
      </c>
      <c r="B5" s="18" t="s">
        <v>86</v>
      </c>
      <c r="C5" s="62" t="s">
        <v>92</v>
      </c>
      <c r="D5" s="63">
        <v>45134</v>
      </c>
      <c r="E5" s="19" t="s">
        <v>83</v>
      </c>
      <c r="F5" s="18" t="s">
        <v>84</v>
      </c>
      <c r="G5" s="65">
        <v>8</v>
      </c>
      <c r="H5" s="64" t="s">
        <v>94</v>
      </c>
      <c r="I5" s="60" t="s">
        <v>96</v>
      </c>
    </row>
    <row r="6" spans="1:9" ht="60" x14ac:dyDescent="0.15">
      <c r="A6" s="19">
        <v>1</v>
      </c>
      <c r="B6" s="18" t="s">
        <v>86</v>
      </c>
      <c r="C6" s="62" t="s">
        <v>93</v>
      </c>
      <c r="D6" s="63">
        <v>45149</v>
      </c>
      <c r="E6" s="19" t="s">
        <v>83</v>
      </c>
      <c r="F6" s="18" t="s">
        <v>84</v>
      </c>
      <c r="G6" s="65">
        <v>6</v>
      </c>
      <c r="H6" s="64" t="s">
        <v>91</v>
      </c>
      <c r="I6" s="60" t="s">
        <v>97</v>
      </c>
    </row>
    <row r="7" spans="1:9" ht="60" x14ac:dyDescent="0.15">
      <c r="A7" s="19">
        <v>1</v>
      </c>
      <c r="B7" s="18" t="s">
        <v>86</v>
      </c>
      <c r="C7" s="66" t="s">
        <v>95</v>
      </c>
      <c r="D7" s="67">
        <v>45153</v>
      </c>
      <c r="E7" s="19" t="s">
        <v>83</v>
      </c>
      <c r="F7" s="18" t="s">
        <v>84</v>
      </c>
      <c r="G7" s="65">
        <v>4</v>
      </c>
      <c r="H7" s="64" t="s">
        <v>91</v>
      </c>
      <c r="I7" s="60" t="s">
        <v>98</v>
      </c>
    </row>
    <row r="8" spans="1:9" ht="75" x14ac:dyDescent="0.15">
      <c r="A8" s="19">
        <v>2</v>
      </c>
      <c r="B8" s="18" t="s">
        <v>86</v>
      </c>
      <c r="C8" s="60" t="s">
        <v>100</v>
      </c>
      <c r="D8" s="87">
        <v>45411</v>
      </c>
      <c r="E8" s="65" t="s">
        <v>101</v>
      </c>
      <c r="F8" s="19" t="s">
        <v>102</v>
      </c>
      <c r="G8" s="65">
        <v>30</v>
      </c>
      <c r="H8" s="65" t="s">
        <v>103</v>
      </c>
      <c r="I8" s="60" t="s">
        <v>106</v>
      </c>
    </row>
    <row r="9" spans="1:9" ht="60" x14ac:dyDescent="0.15">
      <c r="A9" s="19">
        <v>2</v>
      </c>
      <c r="B9" s="18" t="s">
        <v>87</v>
      </c>
      <c r="C9" s="66" t="s">
        <v>95</v>
      </c>
      <c r="D9" s="87">
        <v>45384</v>
      </c>
      <c r="E9" s="19" t="s">
        <v>83</v>
      </c>
      <c r="F9" s="18" t="s">
        <v>84</v>
      </c>
      <c r="G9" s="65">
        <v>7</v>
      </c>
      <c r="H9" s="64" t="s">
        <v>91</v>
      </c>
      <c r="I9" s="60" t="s">
        <v>107</v>
      </c>
    </row>
    <row r="10" spans="1:9" ht="60" x14ac:dyDescent="0.15">
      <c r="A10" s="19">
        <v>2</v>
      </c>
      <c r="B10" s="18" t="s">
        <v>108</v>
      </c>
      <c r="C10" s="66" t="s">
        <v>109</v>
      </c>
      <c r="D10" s="87">
        <v>45428</v>
      </c>
      <c r="E10" s="19" t="s">
        <v>83</v>
      </c>
      <c r="F10" s="18" t="s">
        <v>84</v>
      </c>
      <c r="G10" s="65">
        <v>9</v>
      </c>
      <c r="H10" s="64" t="s">
        <v>91</v>
      </c>
      <c r="I10" s="60" t="s">
        <v>110</v>
      </c>
    </row>
    <row r="11" spans="1:9" ht="60" x14ac:dyDescent="0.15">
      <c r="A11" s="19">
        <v>2</v>
      </c>
      <c r="B11" s="18" t="s">
        <v>87</v>
      </c>
      <c r="C11" s="66" t="s">
        <v>111</v>
      </c>
      <c r="D11" s="87">
        <v>45499</v>
      </c>
      <c r="E11" s="19" t="s">
        <v>83</v>
      </c>
      <c r="F11" s="18" t="s">
        <v>84</v>
      </c>
      <c r="G11" s="65">
        <v>6</v>
      </c>
      <c r="H11" s="64" t="s">
        <v>91</v>
      </c>
      <c r="I11" s="60" t="s">
        <v>112</v>
      </c>
    </row>
    <row r="12" spans="1:9" ht="60" x14ac:dyDescent="0.15">
      <c r="A12" s="19">
        <v>2</v>
      </c>
      <c r="B12" s="18" t="s">
        <v>87</v>
      </c>
      <c r="C12" s="66" t="s">
        <v>95</v>
      </c>
      <c r="D12" s="87">
        <v>45531</v>
      </c>
      <c r="E12" s="19" t="s">
        <v>83</v>
      </c>
      <c r="F12" s="18" t="s">
        <v>84</v>
      </c>
      <c r="G12" s="65">
        <v>4</v>
      </c>
      <c r="H12" s="64" t="s">
        <v>91</v>
      </c>
      <c r="I12" s="60" t="s">
        <v>113</v>
      </c>
    </row>
    <row r="13" spans="1:9" ht="45" x14ac:dyDescent="0.15">
      <c r="A13" s="19">
        <v>2</v>
      </c>
      <c r="B13" s="18" t="s">
        <v>86</v>
      </c>
      <c r="C13" s="66" t="s">
        <v>114</v>
      </c>
      <c r="D13" s="87">
        <v>45552</v>
      </c>
      <c r="E13" s="19" t="s">
        <v>115</v>
      </c>
      <c r="F13" s="18" t="s">
        <v>84</v>
      </c>
      <c r="G13" s="65">
        <v>150</v>
      </c>
      <c r="H13" s="64" t="s">
        <v>116</v>
      </c>
      <c r="I13" s="60" t="s">
        <v>117</v>
      </c>
    </row>
    <row r="14" spans="1:9" ht="57" customHeight="1" x14ac:dyDescent="0.15">
      <c r="A14" s="19">
        <v>2</v>
      </c>
      <c r="B14" s="18" t="s">
        <v>87</v>
      </c>
      <c r="C14" s="60" t="s">
        <v>119</v>
      </c>
      <c r="D14" s="87">
        <v>45642</v>
      </c>
      <c r="E14" s="19" t="s">
        <v>83</v>
      </c>
      <c r="F14" s="18" t="s">
        <v>84</v>
      </c>
      <c r="G14" s="65">
        <v>4</v>
      </c>
      <c r="H14" s="64" t="s">
        <v>91</v>
      </c>
      <c r="I14" s="60" t="s">
        <v>118</v>
      </c>
    </row>
    <row r="15" spans="1:9" x14ac:dyDescent="0.15">
      <c r="A15" s="16"/>
      <c r="B15" s="16"/>
      <c r="C15" s="17"/>
      <c r="D15" s="17"/>
      <c r="E15" s="17"/>
      <c r="F15" s="16"/>
      <c r="G15" s="17"/>
      <c r="H15" s="17"/>
      <c r="I15" s="17"/>
    </row>
    <row r="16" spans="1:9" x14ac:dyDescent="0.15">
      <c r="A16" s="16"/>
      <c r="B16" s="16"/>
      <c r="C16" s="16"/>
      <c r="D16" s="16"/>
      <c r="E16" s="16"/>
      <c r="F16" s="16"/>
      <c r="G16" s="16"/>
      <c r="H16" s="16"/>
      <c r="I16" s="16"/>
    </row>
    <row r="17" spans="1:9" x14ac:dyDescent="0.15">
      <c r="A17" s="16"/>
      <c r="B17" s="16"/>
      <c r="C17" s="16"/>
      <c r="D17" s="16"/>
      <c r="E17" s="16"/>
      <c r="F17" s="16"/>
      <c r="G17" s="16"/>
      <c r="H17" s="16"/>
      <c r="I17" s="16"/>
    </row>
    <row r="18" spans="1:9" x14ac:dyDescent="0.15">
      <c r="A18" s="16"/>
      <c r="B18" s="16"/>
      <c r="C18" s="16"/>
      <c r="D18" s="16"/>
      <c r="E18" s="16"/>
      <c r="F18" s="16"/>
      <c r="G18" s="16"/>
      <c r="H18" s="16"/>
      <c r="I18" s="16"/>
    </row>
    <row r="19" spans="1:9" x14ac:dyDescent="0.15">
      <c r="A19" s="16"/>
      <c r="B19" s="16"/>
      <c r="C19" s="16"/>
      <c r="D19" s="16"/>
      <c r="E19" s="16"/>
      <c r="F19" s="16"/>
      <c r="G19" s="16"/>
      <c r="H19" s="16"/>
      <c r="I19" s="16"/>
    </row>
    <row r="20" spans="1:9" x14ac:dyDescent="0.15">
      <c r="A20" s="16"/>
      <c r="B20" s="16"/>
      <c r="C20" s="16"/>
      <c r="D20" s="16"/>
      <c r="E20" s="16"/>
      <c r="F20" s="16"/>
      <c r="G20" s="16"/>
      <c r="H20" s="16"/>
      <c r="I20" s="16"/>
    </row>
    <row r="21" spans="1:9" x14ac:dyDescent="0.15">
      <c r="A21" s="16"/>
      <c r="B21" s="16"/>
      <c r="C21" s="16"/>
      <c r="D21" s="16"/>
      <c r="E21" s="16"/>
      <c r="F21" s="16"/>
      <c r="G21" s="16"/>
      <c r="H21" s="16"/>
      <c r="I21" s="16"/>
    </row>
    <row r="22" spans="1:9" x14ac:dyDescent="0.15">
      <c r="A22" s="16"/>
      <c r="B22" s="16"/>
      <c r="C22" s="16"/>
      <c r="D22" s="16"/>
      <c r="E22" s="16"/>
      <c r="F22" s="16"/>
      <c r="G22" s="16"/>
      <c r="H22" s="16"/>
      <c r="I22" s="16"/>
    </row>
    <row r="23" spans="1:9" x14ac:dyDescent="0.15">
      <c r="A23" s="16"/>
      <c r="B23" s="16"/>
      <c r="C23" s="16"/>
      <c r="D23" s="16"/>
      <c r="E23" s="16"/>
      <c r="F23" s="16"/>
      <c r="G23" s="16"/>
      <c r="H23" s="16"/>
      <c r="I23" s="16"/>
    </row>
    <row r="24" spans="1:9" x14ac:dyDescent="0.15">
      <c r="A24" s="16"/>
      <c r="B24" s="16"/>
      <c r="C24" s="16"/>
      <c r="D24" s="16"/>
      <c r="E24" s="16"/>
      <c r="F24" s="16"/>
      <c r="G24" s="16"/>
      <c r="H24" s="16"/>
      <c r="I24" s="16"/>
    </row>
    <row r="25" spans="1:9" x14ac:dyDescent="0.15">
      <c r="A25" s="16"/>
      <c r="B25" s="16"/>
      <c r="C25" s="16"/>
      <c r="D25" s="16"/>
      <c r="E25" s="16"/>
      <c r="F25" s="16"/>
      <c r="G25" s="16"/>
      <c r="H25" s="16"/>
      <c r="I25" s="16"/>
    </row>
    <row r="26" spans="1:9" x14ac:dyDescent="0.15">
      <c r="A26" s="16"/>
      <c r="B26" s="16"/>
      <c r="C26" s="16"/>
      <c r="D26" s="16"/>
      <c r="E26" s="16"/>
      <c r="F26" s="16"/>
      <c r="G26" s="16"/>
      <c r="H26" s="16"/>
      <c r="I26" s="16"/>
    </row>
    <row r="27" spans="1:9" x14ac:dyDescent="0.15">
      <c r="A27" s="16"/>
      <c r="B27" s="16"/>
      <c r="C27" s="16"/>
      <c r="D27" s="16"/>
      <c r="E27" s="16"/>
      <c r="F27" s="16"/>
      <c r="G27" s="16"/>
      <c r="H27" s="16"/>
      <c r="I27" s="16"/>
    </row>
    <row r="28" spans="1:9" x14ac:dyDescent="0.15">
      <c r="A28" s="16"/>
      <c r="B28" s="16"/>
      <c r="C28" s="16"/>
      <c r="D28" s="16"/>
      <c r="E28" s="16"/>
      <c r="F28" s="16"/>
      <c r="G28" s="16"/>
      <c r="H28" s="16"/>
      <c r="I28" s="16"/>
    </row>
    <row r="29" spans="1:9" x14ac:dyDescent="0.15">
      <c r="A29" s="16"/>
      <c r="B29" s="16"/>
      <c r="C29" s="16"/>
      <c r="D29" s="16"/>
      <c r="E29" s="16"/>
      <c r="F29" s="16"/>
      <c r="G29" s="16"/>
      <c r="H29" s="16"/>
      <c r="I29" s="16"/>
    </row>
    <row r="30" spans="1:9" x14ac:dyDescent="0.15">
      <c r="A30" s="16"/>
      <c r="B30" s="16"/>
      <c r="C30" s="16"/>
      <c r="D30" s="16"/>
      <c r="E30" s="16"/>
      <c r="F30" s="16"/>
      <c r="G30" s="16"/>
      <c r="H30" s="16"/>
      <c r="I30" s="16"/>
    </row>
    <row r="31" spans="1:9" x14ac:dyDescent="0.15">
      <c r="A31" s="16"/>
      <c r="B31" s="16"/>
      <c r="C31" s="16"/>
      <c r="D31" s="16"/>
      <c r="E31" s="16"/>
      <c r="F31" s="16"/>
      <c r="G31" s="16"/>
      <c r="H31" s="16"/>
      <c r="I31" s="16"/>
    </row>
    <row r="32" spans="1:9" x14ac:dyDescent="0.15">
      <c r="A32" s="16"/>
      <c r="B32" s="16"/>
      <c r="C32" s="16"/>
      <c r="D32" s="16"/>
      <c r="E32" s="16"/>
      <c r="F32" s="16"/>
      <c r="G32" s="16"/>
      <c r="H32" s="16"/>
      <c r="I32" s="16"/>
    </row>
    <row r="33" spans="1:9" x14ac:dyDescent="0.15">
      <c r="A33" s="16"/>
      <c r="B33" s="16"/>
      <c r="C33" s="16"/>
      <c r="D33" s="16"/>
      <c r="E33" s="16"/>
      <c r="F33" s="16"/>
      <c r="G33" s="16"/>
      <c r="H33" s="16"/>
      <c r="I33" s="16"/>
    </row>
    <row r="34" spans="1:9" x14ac:dyDescent="0.15">
      <c r="A34" s="16"/>
      <c r="B34" s="16"/>
      <c r="C34" s="16"/>
      <c r="D34" s="16"/>
      <c r="E34" s="16"/>
      <c r="F34" s="16"/>
      <c r="G34" s="16"/>
      <c r="H34" s="16"/>
      <c r="I34" s="16"/>
    </row>
    <row r="35" spans="1:9" x14ac:dyDescent="0.15">
      <c r="A35" s="16"/>
      <c r="B35" s="16"/>
      <c r="C35" s="16"/>
      <c r="D35" s="16"/>
      <c r="E35" s="16"/>
      <c r="F35" s="16"/>
      <c r="G35" s="16"/>
      <c r="H35" s="16"/>
      <c r="I35" s="16"/>
    </row>
    <row r="36" spans="1:9" x14ac:dyDescent="0.15">
      <c r="A36" s="16"/>
      <c r="B36" s="16"/>
      <c r="C36" s="16"/>
      <c r="D36" s="16"/>
      <c r="E36" s="16"/>
      <c r="F36" s="16"/>
      <c r="G36" s="16"/>
      <c r="H36" s="16"/>
      <c r="I36" s="16"/>
    </row>
    <row r="37" spans="1:9" x14ac:dyDescent="0.15">
      <c r="A37" s="16"/>
      <c r="B37" s="16"/>
      <c r="C37" s="16"/>
      <c r="D37" s="16"/>
      <c r="E37" s="16"/>
      <c r="F37" s="16"/>
      <c r="G37" s="16"/>
      <c r="H37" s="16"/>
      <c r="I37" s="16"/>
    </row>
    <row r="38" spans="1:9" x14ac:dyDescent="0.15">
      <c r="A38" s="16"/>
      <c r="B38" s="16"/>
      <c r="C38" s="16"/>
      <c r="D38" s="16"/>
      <c r="E38" s="16"/>
      <c r="F38" s="16"/>
      <c r="G38" s="16"/>
      <c r="H38" s="16"/>
      <c r="I38" s="16"/>
    </row>
    <row r="39" spans="1:9" x14ac:dyDescent="0.15">
      <c r="A39" s="16"/>
      <c r="B39" s="16"/>
      <c r="C39" s="16"/>
      <c r="D39" s="16"/>
      <c r="E39" s="16"/>
      <c r="F39" s="16"/>
      <c r="G39" s="16"/>
      <c r="H39" s="16"/>
      <c r="I39" s="16"/>
    </row>
    <row r="40" spans="1:9" x14ac:dyDescent="0.15">
      <c r="A40" s="16"/>
      <c r="B40" s="16"/>
      <c r="C40" s="16"/>
      <c r="D40" s="16"/>
      <c r="E40" s="16"/>
      <c r="F40" s="16"/>
      <c r="G40" s="16"/>
      <c r="H40" s="16"/>
      <c r="I40" s="16"/>
    </row>
    <row r="41" spans="1:9" x14ac:dyDescent="0.15">
      <c r="A41" s="16"/>
      <c r="B41" s="16"/>
      <c r="C41" s="16"/>
      <c r="D41" s="16"/>
      <c r="E41" s="16"/>
      <c r="F41" s="16"/>
      <c r="G41" s="16"/>
      <c r="H41" s="16"/>
      <c r="I41" s="16"/>
    </row>
  </sheetData>
  <mergeCells count="1">
    <mergeCell ref="A1:H1"/>
  </mergeCells>
  <phoneticPr fontId="22" type="noConversion"/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F13" sqref="F13"/>
    </sheetView>
  </sheetViews>
  <sheetFormatPr baseColWidth="10" defaultColWidth="8.83203125" defaultRowHeight="13" x14ac:dyDescent="0.15"/>
  <cols>
    <col min="1" max="1" width="27.33203125" customWidth="1"/>
    <col min="2" max="2" width="15.6640625" customWidth="1"/>
    <col min="3" max="3" width="12.83203125" customWidth="1"/>
    <col min="4" max="4" width="16.1640625" customWidth="1"/>
    <col min="5" max="5" width="16.33203125" customWidth="1"/>
    <col min="6" max="6" width="9.83203125" bestFit="1" customWidth="1"/>
  </cols>
  <sheetData>
    <row r="1" spans="1:10" ht="14" thickBot="1" x14ac:dyDescent="0.2"/>
    <row r="2" spans="1:10" ht="52" thickBot="1" x14ac:dyDescent="0.2">
      <c r="A2" s="88" t="s">
        <v>5</v>
      </c>
      <c r="B2" s="89" t="s">
        <v>6</v>
      </c>
      <c r="C2" s="89" t="s">
        <v>7</v>
      </c>
      <c r="D2" s="90" t="s">
        <v>8</v>
      </c>
      <c r="E2" s="89" t="s">
        <v>9</v>
      </c>
    </row>
    <row r="3" spans="1:10" ht="52" thickBot="1" x14ac:dyDescent="0.2">
      <c r="A3" s="91" t="s">
        <v>53</v>
      </c>
      <c r="B3" s="68">
        <v>45627</v>
      </c>
      <c r="C3" s="70">
        <v>1</v>
      </c>
      <c r="D3" s="68">
        <v>45317</v>
      </c>
      <c r="E3" s="68">
        <v>45566</v>
      </c>
      <c r="F3" s="69"/>
      <c r="J3" s="6"/>
    </row>
    <row r="4" spans="1:10" ht="52" thickBot="1" x14ac:dyDescent="0.2">
      <c r="A4" s="91" t="s">
        <v>61</v>
      </c>
      <c r="B4" s="68">
        <v>45627</v>
      </c>
      <c r="C4" s="70">
        <v>1</v>
      </c>
      <c r="D4" s="68">
        <v>45257</v>
      </c>
      <c r="E4" s="68">
        <v>45257</v>
      </c>
      <c r="F4" s="69"/>
      <c r="J4" s="6"/>
    </row>
    <row r="5" spans="1:10" ht="69" thickBot="1" x14ac:dyDescent="0.2">
      <c r="A5" s="91" t="s">
        <v>62</v>
      </c>
      <c r="B5" s="68">
        <v>45627</v>
      </c>
      <c r="C5" s="70">
        <v>1</v>
      </c>
      <c r="D5" s="68">
        <v>45437</v>
      </c>
      <c r="E5" s="68">
        <v>45467</v>
      </c>
      <c r="F5" s="69"/>
      <c r="J5" s="6"/>
    </row>
    <row r="6" spans="1:10" ht="52" thickBot="1" x14ac:dyDescent="0.2">
      <c r="A6" s="91" t="s">
        <v>67</v>
      </c>
      <c r="B6" s="68">
        <v>45628</v>
      </c>
      <c r="C6" s="70">
        <v>1</v>
      </c>
      <c r="D6" s="68">
        <v>45557</v>
      </c>
      <c r="E6" s="68">
        <v>45587</v>
      </c>
      <c r="F6" s="69"/>
      <c r="J6" s="6"/>
    </row>
    <row r="7" spans="1:10" ht="35" thickBot="1" x14ac:dyDescent="0.2">
      <c r="A7" s="91" t="s">
        <v>74</v>
      </c>
      <c r="B7" s="68">
        <v>45627</v>
      </c>
      <c r="C7" s="70">
        <v>1</v>
      </c>
      <c r="D7" s="68">
        <v>45287</v>
      </c>
      <c r="E7" s="68">
        <v>45352</v>
      </c>
      <c r="F7" s="69"/>
      <c r="J7" s="6"/>
    </row>
    <row r="8" spans="1:10" ht="35" thickBot="1" x14ac:dyDescent="0.2">
      <c r="A8" s="91" t="s">
        <v>73</v>
      </c>
      <c r="B8" s="68">
        <v>45627</v>
      </c>
      <c r="C8" s="70">
        <v>0.88</v>
      </c>
      <c r="D8" s="68">
        <v>45587</v>
      </c>
      <c r="E8" s="68">
        <v>45689</v>
      </c>
      <c r="F8" s="69"/>
      <c r="J8" s="6"/>
    </row>
    <row r="9" spans="1:10" ht="14" x14ac:dyDescent="0.15">
      <c r="J9" s="6"/>
    </row>
    <row r="10" spans="1:10" ht="14" x14ac:dyDescent="0.15">
      <c r="J10" s="6"/>
    </row>
    <row r="11" spans="1:10" ht="14" x14ac:dyDescent="0.15">
      <c r="J11" s="6"/>
    </row>
    <row r="13" spans="1:10" ht="14" x14ac:dyDescent="0.15">
      <c r="J13" s="6"/>
    </row>
    <row r="14" spans="1:10" ht="14" x14ac:dyDescent="0.15">
      <c r="J14" s="6"/>
    </row>
    <row r="15" spans="1:10" ht="14" x14ac:dyDescent="0.15">
      <c r="J15" s="6"/>
    </row>
    <row r="16" spans="1:10" ht="14" x14ac:dyDescent="0.15">
      <c r="J16" s="6"/>
    </row>
    <row r="17" spans="10:10" ht="14" x14ac:dyDescent="0.15">
      <c r="J17" s="6"/>
    </row>
    <row r="18" spans="10:10" ht="14" x14ac:dyDescent="0.15">
      <c r="J18" s="6"/>
    </row>
    <row r="19" spans="10:10" ht="14" x14ac:dyDescent="0.15">
      <c r="J19" s="6"/>
    </row>
    <row r="20" spans="10:10" ht="14" x14ac:dyDescent="0.15">
      <c r="J20" s="6"/>
    </row>
    <row r="21" spans="10:10" ht="14" x14ac:dyDescent="0.15">
      <c r="J21" s="6"/>
    </row>
    <row r="22" spans="10:10" ht="14" x14ac:dyDescent="0.15">
      <c r="J22" s="6"/>
    </row>
    <row r="23" spans="10:10" ht="14" x14ac:dyDescent="0.15">
      <c r="J23" s="6"/>
    </row>
    <row r="24" spans="10:10" ht="14" x14ac:dyDescent="0.15">
      <c r="J24" s="6"/>
    </row>
    <row r="26" spans="10:10" ht="14" x14ac:dyDescent="0.15">
      <c r="J26" s="6"/>
    </row>
    <row r="27" spans="10:10" ht="14" x14ac:dyDescent="0.15">
      <c r="J27" s="6"/>
    </row>
    <row r="28" spans="10:10" ht="14" x14ac:dyDescent="0.15">
      <c r="J28" s="6"/>
    </row>
    <row r="29" spans="10:10" ht="14" x14ac:dyDescent="0.15">
      <c r="J29" s="6"/>
    </row>
    <row r="30" spans="10:10" ht="14" x14ac:dyDescent="0.15">
      <c r="J30" s="6"/>
    </row>
    <row r="31" spans="10:10" ht="14" x14ac:dyDescent="0.15">
      <c r="J31" s="6"/>
    </row>
    <row r="32" spans="10:10" ht="14" x14ac:dyDescent="0.15">
      <c r="J32" s="6"/>
    </row>
    <row r="33" spans="10:10" ht="14" x14ac:dyDescent="0.15">
      <c r="J33" s="6"/>
    </row>
    <row r="35" spans="10:10" ht="14" x14ac:dyDescent="0.15">
      <c r="J35" s="6"/>
    </row>
    <row r="36" spans="10:10" ht="14" x14ac:dyDescent="0.15">
      <c r="J36" s="6"/>
    </row>
    <row r="37" spans="10:10" ht="14" x14ac:dyDescent="0.15">
      <c r="J37" s="6"/>
    </row>
    <row r="38" spans="10:10" ht="14" x14ac:dyDescent="0.15">
      <c r="J38" s="6"/>
    </row>
    <row r="39" spans="10:10" ht="14" x14ac:dyDescent="0.15">
      <c r="J39" s="6"/>
    </row>
    <row r="40" spans="10:10" ht="14" x14ac:dyDescent="0.15">
      <c r="J40" s="6"/>
    </row>
    <row r="41" spans="10:10" ht="14" x14ac:dyDescent="0.15">
      <c r="J41" s="6"/>
    </row>
    <row r="42" spans="10:10" ht="14" x14ac:dyDescent="0.15">
      <c r="J42" s="6"/>
    </row>
    <row r="43" spans="10:10" ht="14" x14ac:dyDescent="0.15">
      <c r="J43" s="6"/>
    </row>
    <row r="44" spans="10:10" ht="14" x14ac:dyDescent="0.15">
      <c r="J44" s="6"/>
    </row>
    <row r="45" spans="10:10" ht="14" x14ac:dyDescent="0.15">
      <c r="J45" s="6"/>
    </row>
    <row r="46" spans="10:10" ht="14" x14ac:dyDescent="0.15">
      <c r="J46" s="6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D9B4-288A-A545-88CF-49FEAA05B035}">
  <dimension ref="B3:K38"/>
  <sheetViews>
    <sheetView workbookViewId="0">
      <selection activeCell="C35" sqref="C35"/>
    </sheetView>
  </sheetViews>
  <sheetFormatPr baseColWidth="10" defaultRowHeight="13" x14ac:dyDescent="0.15"/>
  <cols>
    <col min="1" max="1" width="10.83203125" style="71"/>
    <col min="2" max="2" width="15.83203125" style="71" customWidth="1"/>
    <col min="3" max="3" width="16" style="71" customWidth="1"/>
    <col min="4" max="4" width="17.5" style="71" customWidth="1"/>
    <col min="5" max="5" width="17.6640625" style="71" customWidth="1"/>
    <col min="6" max="7" width="15.1640625" style="71" customWidth="1"/>
    <col min="8" max="8" width="16.83203125" style="71" customWidth="1"/>
    <col min="9" max="9" width="23.83203125" style="71" customWidth="1"/>
    <col min="10" max="10" width="10.83203125" style="71"/>
    <col min="11" max="11" width="12.6640625" style="71" bestFit="1" customWidth="1"/>
    <col min="12" max="16384" width="10.83203125" style="71"/>
  </cols>
  <sheetData>
    <row r="3" spans="2:9" ht="16" x14ac:dyDescent="0.15">
      <c r="B3" s="114" t="s">
        <v>0</v>
      </c>
      <c r="C3" s="114"/>
      <c r="D3" s="114"/>
      <c r="E3" s="114"/>
      <c r="F3" s="114"/>
      <c r="G3" s="114"/>
      <c r="H3" s="114"/>
      <c r="I3" s="114"/>
    </row>
    <row r="4" spans="2:9" ht="16" x14ac:dyDescent="0.15">
      <c r="B4" s="72"/>
      <c r="C4" s="72"/>
      <c r="D4" s="72"/>
      <c r="E4" s="72"/>
      <c r="F4" s="72"/>
      <c r="G4" s="72"/>
      <c r="H4" s="72"/>
      <c r="I4" s="72"/>
    </row>
    <row r="5" spans="2:9" ht="16" x14ac:dyDescent="0.15">
      <c r="B5" s="115" t="s">
        <v>104</v>
      </c>
      <c r="C5" s="116"/>
      <c r="D5" s="116"/>
      <c r="E5" s="116"/>
      <c r="F5" s="116"/>
      <c r="G5" s="116"/>
      <c r="H5" s="116"/>
      <c r="I5" s="117"/>
    </row>
    <row r="6" spans="2:9" ht="14" x14ac:dyDescent="0.15">
      <c r="B6" s="118" t="s">
        <v>99</v>
      </c>
      <c r="C6" s="119"/>
      <c r="D6" s="119"/>
      <c r="E6" s="119"/>
      <c r="F6" s="119"/>
      <c r="G6" s="119"/>
      <c r="H6" s="119"/>
      <c r="I6" s="120"/>
    </row>
    <row r="7" spans="2:9" ht="30" x14ac:dyDescent="0.15">
      <c r="B7" s="73" t="s">
        <v>1</v>
      </c>
      <c r="C7" s="73" t="s">
        <v>2</v>
      </c>
      <c r="D7" s="73" t="s">
        <v>3</v>
      </c>
      <c r="E7" s="73" t="s">
        <v>38</v>
      </c>
      <c r="F7" s="73" t="s">
        <v>40</v>
      </c>
      <c r="G7" s="73" t="s">
        <v>41</v>
      </c>
      <c r="H7" s="73" t="s">
        <v>39</v>
      </c>
      <c r="I7" s="73" t="s">
        <v>42</v>
      </c>
    </row>
    <row r="8" spans="2:9" ht="14" x14ac:dyDescent="0.15">
      <c r="B8" s="74">
        <v>45047</v>
      </c>
      <c r="C8" s="75">
        <v>0</v>
      </c>
      <c r="D8" s="76">
        <v>1702650</v>
      </c>
      <c r="E8" s="76">
        <v>0</v>
      </c>
      <c r="F8" s="77">
        <v>1.53</v>
      </c>
      <c r="G8" s="78">
        <v>379.97</v>
      </c>
      <c r="H8" s="79">
        <v>0</v>
      </c>
      <c r="I8" s="80">
        <f>C8+D8+E8+F8-G8-H8</f>
        <v>1702271.56</v>
      </c>
    </row>
    <row r="9" spans="2:9" ht="14" x14ac:dyDescent="0.15">
      <c r="B9" s="74">
        <v>45078</v>
      </c>
      <c r="C9" s="76">
        <v>1702271.56</v>
      </c>
      <c r="D9" s="76">
        <v>0</v>
      </c>
      <c r="E9" s="76">
        <v>7650</v>
      </c>
      <c r="F9" s="77">
        <v>10820.489999999845</v>
      </c>
      <c r="G9" s="78">
        <v>0</v>
      </c>
      <c r="H9" s="79">
        <v>178217.87999999998</v>
      </c>
      <c r="I9" s="80">
        <f t="shared" ref="I9:I15" si="0">C9+D9+E9+F9-G9-H9</f>
        <v>1542524.17</v>
      </c>
    </row>
    <row r="10" spans="2:9" ht="14" x14ac:dyDescent="0.15">
      <c r="B10" s="74">
        <v>45108</v>
      </c>
      <c r="C10" s="76">
        <v>1542524.17</v>
      </c>
      <c r="D10" s="76">
        <v>0</v>
      </c>
      <c r="E10" s="76">
        <v>13530.439999999999</v>
      </c>
      <c r="F10" s="77">
        <v>11178.810000000114</v>
      </c>
      <c r="G10" s="78">
        <v>0</v>
      </c>
      <c r="H10" s="81">
        <v>180524.2</v>
      </c>
      <c r="I10" s="80">
        <f t="shared" si="0"/>
        <v>1386709.22</v>
      </c>
    </row>
    <row r="11" spans="2:9" ht="14" x14ac:dyDescent="0.15">
      <c r="B11" s="74">
        <v>45139</v>
      </c>
      <c r="C11" s="76">
        <v>1386709.22</v>
      </c>
      <c r="D11" s="76">
        <v>0</v>
      </c>
      <c r="E11" s="76">
        <v>0</v>
      </c>
      <c r="F11" s="77">
        <v>10966.659999999916</v>
      </c>
      <c r="G11" s="78">
        <v>0</v>
      </c>
      <c r="H11" s="79">
        <v>173030</v>
      </c>
      <c r="I11" s="80">
        <f t="shared" si="0"/>
        <v>1224645.8799999999</v>
      </c>
    </row>
    <row r="12" spans="2:9" ht="14" x14ac:dyDescent="0.15">
      <c r="B12" s="74">
        <v>45170</v>
      </c>
      <c r="C12" s="76">
        <v>1224645.8799999999</v>
      </c>
      <c r="D12" s="79">
        <v>0</v>
      </c>
      <c r="E12" s="79">
        <v>7650</v>
      </c>
      <c r="F12" s="77">
        <v>8007.6400000001304</v>
      </c>
      <c r="G12" s="78">
        <v>0</v>
      </c>
      <c r="H12" s="79">
        <v>181380</v>
      </c>
      <c r="I12" s="80">
        <f t="shared" si="0"/>
        <v>1058923.52</v>
      </c>
    </row>
    <row r="13" spans="2:9" ht="14" x14ac:dyDescent="0.15">
      <c r="B13" s="74">
        <v>45200</v>
      </c>
      <c r="C13" s="76">
        <v>1058923.52</v>
      </c>
      <c r="D13" s="76">
        <v>0</v>
      </c>
      <c r="E13" s="76">
        <v>0</v>
      </c>
      <c r="F13" s="77">
        <v>6871.3999999999942</v>
      </c>
      <c r="G13" s="78">
        <v>10.16</v>
      </c>
      <c r="H13" s="79">
        <v>173380</v>
      </c>
      <c r="I13" s="80">
        <f t="shared" si="0"/>
        <v>892404.76</v>
      </c>
    </row>
    <row r="14" spans="2:9" ht="14" x14ac:dyDescent="0.15">
      <c r="B14" s="74">
        <v>45231</v>
      </c>
      <c r="C14" s="76">
        <v>892404.76</v>
      </c>
      <c r="D14" s="76">
        <v>0</v>
      </c>
      <c r="E14" s="76">
        <v>0</v>
      </c>
      <c r="F14" s="77">
        <v>6083.2399999999616</v>
      </c>
      <c r="G14" s="78">
        <v>0</v>
      </c>
      <c r="H14" s="79">
        <v>185046.67</v>
      </c>
      <c r="I14" s="80">
        <f t="shared" si="0"/>
        <v>713441.33</v>
      </c>
    </row>
    <row r="15" spans="2:9" ht="14" x14ac:dyDescent="0.15">
      <c r="B15" s="74">
        <v>45261</v>
      </c>
      <c r="C15" s="76">
        <v>713441.33</v>
      </c>
      <c r="D15" s="76">
        <v>0</v>
      </c>
      <c r="E15" s="76">
        <v>0</v>
      </c>
      <c r="F15" s="77">
        <v>3686.07</v>
      </c>
      <c r="G15" s="78">
        <v>19.46</v>
      </c>
      <c r="H15" s="79">
        <v>188185.66000000003</v>
      </c>
      <c r="I15" s="80">
        <f t="shared" si="0"/>
        <v>528922.27999999991</v>
      </c>
    </row>
    <row r="16" spans="2:9" ht="14" x14ac:dyDescent="0.15">
      <c r="B16" s="74">
        <v>45292</v>
      </c>
      <c r="C16" s="75">
        <f>497085.35+31836.93</f>
        <v>528922.28</v>
      </c>
      <c r="D16" s="76">
        <v>0</v>
      </c>
      <c r="E16" s="76">
        <v>464.84</v>
      </c>
      <c r="F16" s="77">
        <f>-(C16+E16-H16-I16-G16)</f>
        <v>2742.3299999999836</v>
      </c>
      <c r="G16" s="78">
        <v>19.16</v>
      </c>
      <c r="H16" s="79">
        <v>193120</v>
      </c>
      <c r="I16" s="80">
        <f>334790.06+4200.23</f>
        <v>338990.29</v>
      </c>
    </row>
    <row r="17" spans="2:11" ht="14" x14ac:dyDescent="0.15">
      <c r="B17" s="74">
        <v>45323</v>
      </c>
      <c r="C17" s="76">
        <f>334790.06+4200.23</f>
        <v>338990.29</v>
      </c>
      <c r="D17" s="76">
        <v>0</v>
      </c>
      <c r="E17" s="76">
        <v>0</v>
      </c>
      <c r="F17" s="77">
        <f>-(C17+E17-H17-I17-G17)</f>
        <v>1266.7900000000081</v>
      </c>
      <c r="G17" s="78">
        <v>47.5</v>
      </c>
      <c r="H17" s="79">
        <v>152412</v>
      </c>
      <c r="I17" s="80">
        <f>1750.21+186047.37</f>
        <v>187797.58</v>
      </c>
    </row>
    <row r="18" spans="2:11" ht="14" x14ac:dyDescent="0.15">
      <c r="B18" s="74">
        <v>45352</v>
      </c>
      <c r="C18" s="76">
        <f t="shared" ref="C18:C23" si="1">I17</f>
        <v>187797.58</v>
      </c>
      <c r="D18" s="76">
        <v>1842650</v>
      </c>
      <c r="E18" s="76">
        <v>0</v>
      </c>
      <c r="F18" s="77">
        <f>-(C18+E18-H18-I18+D18-G18)</f>
        <v>1887.8899999999069</v>
      </c>
      <c r="G18" s="78">
        <v>103.24</v>
      </c>
      <c r="H18" s="81">
        <v>306727.28000000003</v>
      </c>
      <c r="I18" s="80">
        <f>4573.41+1720931.54</f>
        <v>1725504.95</v>
      </c>
    </row>
    <row r="19" spans="2:11" ht="14" x14ac:dyDescent="0.15">
      <c r="B19" s="74">
        <v>45383</v>
      </c>
      <c r="C19" s="76">
        <f t="shared" si="1"/>
        <v>1725504.95</v>
      </c>
      <c r="D19" s="76">
        <v>0</v>
      </c>
      <c r="E19" s="76">
        <v>0</v>
      </c>
      <c r="F19" s="77">
        <f>-(C19+E19-H19-I19+D19-G19)</f>
        <v>13236.490000000018</v>
      </c>
      <c r="G19" s="78">
        <v>19.72</v>
      </c>
      <c r="H19" s="79">
        <v>170362</v>
      </c>
      <c r="I19" s="80">
        <f>1564163.38+4196.34</f>
        <v>1568359.72</v>
      </c>
    </row>
    <row r="20" spans="2:11" ht="14" x14ac:dyDescent="0.15">
      <c r="B20" s="74">
        <v>45413</v>
      </c>
      <c r="C20" s="76">
        <f t="shared" si="1"/>
        <v>1568359.72</v>
      </c>
      <c r="D20" s="79">
        <v>0</v>
      </c>
      <c r="E20" s="79">
        <v>0</v>
      </c>
      <c r="F20" s="77">
        <f>-(C20+E20-H20-I20+D20-G20)</f>
        <v>8776.6800000000749</v>
      </c>
      <c r="G20" s="78">
        <v>9.6</v>
      </c>
      <c r="H20" s="79">
        <v>206474.33</v>
      </c>
      <c r="I20" s="80">
        <f>1357934.77+12717.7</f>
        <v>1370652.47</v>
      </c>
    </row>
    <row r="21" spans="2:11" ht="14" x14ac:dyDescent="0.15">
      <c r="B21" s="74">
        <v>45444</v>
      </c>
      <c r="C21" s="76">
        <f t="shared" si="1"/>
        <v>1370652.47</v>
      </c>
      <c r="D21" s="76">
        <v>0</v>
      </c>
      <c r="E21" s="76">
        <v>0</v>
      </c>
      <c r="F21" s="77">
        <f>-(C21+E21-H21-I21+D21-G21)</f>
        <v>7307.2399999999907</v>
      </c>
      <c r="G21" s="78">
        <v>1.75</v>
      </c>
      <c r="H21" s="79">
        <v>178745.95</v>
      </c>
      <c r="I21" s="80">
        <f>1198228.27+983.74</f>
        <v>1199212.01</v>
      </c>
    </row>
    <row r="22" spans="2:11" ht="14" x14ac:dyDescent="0.15">
      <c r="B22" s="74">
        <v>45474</v>
      </c>
      <c r="C22" s="76">
        <f t="shared" si="1"/>
        <v>1199212.01</v>
      </c>
      <c r="D22" s="76">
        <v>0</v>
      </c>
      <c r="E22" s="76">
        <v>7650</v>
      </c>
      <c r="F22" s="77">
        <f>-(C22+E22-H22-I22+D22-G22)</f>
        <v>7186.5</v>
      </c>
      <c r="G22" s="78">
        <v>0</v>
      </c>
      <c r="H22" s="79">
        <v>186395.85</v>
      </c>
      <c r="I22" s="80">
        <f>1025413.67+2238.99</f>
        <v>1027652.66</v>
      </c>
      <c r="K22" s="82"/>
    </row>
    <row r="23" spans="2:11" ht="14" x14ac:dyDescent="0.15">
      <c r="B23" s="74">
        <v>45505</v>
      </c>
      <c r="C23" s="76">
        <f t="shared" si="1"/>
        <v>1027652.66</v>
      </c>
      <c r="D23" s="76">
        <v>0</v>
      </c>
      <c r="E23" s="76">
        <v>93.08</v>
      </c>
      <c r="F23" s="77">
        <v>5761.1399999999267</v>
      </c>
      <c r="G23" s="78">
        <v>0</v>
      </c>
      <c r="H23" s="79">
        <v>175694.73</v>
      </c>
      <c r="I23" s="80">
        <f>C23+E23+F23-H23</f>
        <v>857812.14999999991</v>
      </c>
    </row>
    <row r="24" spans="2:11" ht="14" x14ac:dyDescent="0.15">
      <c r="B24" s="74">
        <v>45536</v>
      </c>
      <c r="C24" s="76">
        <f>I23</f>
        <v>857812.14999999991</v>
      </c>
      <c r="D24" s="76">
        <v>0</v>
      </c>
      <c r="E24" s="76">
        <v>0</v>
      </c>
      <c r="F24" s="77">
        <v>5281.8800000001211</v>
      </c>
      <c r="G24" s="78">
        <v>0</v>
      </c>
      <c r="H24" s="79">
        <v>185388.75</v>
      </c>
      <c r="I24" s="80">
        <f>C24+E24+F24-H24</f>
        <v>677705.28</v>
      </c>
    </row>
    <row r="25" spans="2:11" ht="14" x14ac:dyDescent="0.15">
      <c r="B25" s="74">
        <v>45566</v>
      </c>
      <c r="C25" s="76">
        <f>I24</f>
        <v>677705.28</v>
      </c>
      <c r="D25" s="76">
        <v>0</v>
      </c>
      <c r="E25" s="76">
        <v>0</v>
      </c>
      <c r="F25" s="77">
        <v>3703.6399999999267</v>
      </c>
      <c r="G25" s="78">
        <v>0</v>
      </c>
      <c r="H25" s="79">
        <v>171095.85</v>
      </c>
      <c r="I25" s="80">
        <f>C25+E25+F25-H25</f>
        <v>510313.06999999995</v>
      </c>
    </row>
    <row r="26" spans="2:11" ht="14" x14ac:dyDescent="0.15">
      <c r="B26" s="74">
        <v>45597</v>
      </c>
      <c r="C26" s="76">
        <f>I25</f>
        <v>510313.06999999995</v>
      </c>
      <c r="D26" s="83">
        <v>0</v>
      </c>
      <c r="E26" s="83">
        <v>0</v>
      </c>
      <c r="F26" s="78">
        <v>1946.8399999999965</v>
      </c>
      <c r="G26" s="78">
        <v>0</v>
      </c>
      <c r="H26" s="79">
        <v>213229.46999999994</v>
      </c>
      <c r="I26" s="80">
        <f>C26+E26+F26-H26</f>
        <v>299030.43999999994</v>
      </c>
    </row>
    <row r="27" spans="2:11" ht="14" x14ac:dyDescent="0.15">
      <c r="B27" s="121" t="s">
        <v>4</v>
      </c>
      <c r="C27" s="122"/>
      <c r="D27" s="84">
        <f>SUM(D8:D26)</f>
        <v>3545300</v>
      </c>
      <c r="E27" s="84">
        <f>SUM(E8:E26)</f>
        <v>37038.36</v>
      </c>
      <c r="F27" s="84">
        <f>SUM(F8:F25)</f>
        <v>114766.41999999991</v>
      </c>
      <c r="G27" s="84">
        <f>SUM(G8:G26)</f>
        <v>610.56000000000006</v>
      </c>
      <c r="H27" s="84">
        <f>SUM(H8:H25)</f>
        <v>3186181.1500000004</v>
      </c>
    </row>
    <row r="29" spans="2:11" ht="14" x14ac:dyDescent="0.15">
      <c r="B29" s="123" t="s">
        <v>105</v>
      </c>
      <c r="C29" s="123"/>
      <c r="D29" s="85">
        <f>SUM(D16:D26)</f>
        <v>1842650</v>
      </c>
      <c r="E29" s="85">
        <f>SUM(E16:E26)</f>
        <v>8207.92</v>
      </c>
      <c r="F29" s="85">
        <f>SUM(F16:F26)</f>
        <v>59097.419999999955</v>
      </c>
      <c r="G29" s="85">
        <f>SUM(G16:G26)</f>
        <v>200.96999999999997</v>
      </c>
      <c r="H29" s="85">
        <f>SUM(H16:H26)</f>
        <v>2139646.21</v>
      </c>
    </row>
    <row r="31" spans="2:11" x14ac:dyDescent="0.15">
      <c r="H31" s="82"/>
    </row>
    <row r="32" spans="2:11" x14ac:dyDescent="0.15">
      <c r="H32" s="82"/>
    </row>
    <row r="34" spans="6:8" x14ac:dyDescent="0.15">
      <c r="H34" s="86"/>
    </row>
    <row r="35" spans="6:8" x14ac:dyDescent="0.15">
      <c r="H35" s="86"/>
    </row>
    <row r="36" spans="6:8" x14ac:dyDescent="0.15">
      <c r="H36" s="86"/>
    </row>
    <row r="38" spans="6:8" x14ac:dyDescent="0.15">
      <c r="F38" s="82"/>
    </row>
  </sheetData>
  <mergeCells count="5">
    <mergeCell ref="B3:I3"/>
    <mergeCell ref="B5:I5"/>
    <mergeCell ref="B6:I6"/>
    <mergeCell ref="B27:C27"/>
    <mergeCell ref="B29:C29"/>
  </mergeCells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abSelected="1" workbookViewId="0">
      <selection activeCell="H34" sqref="H34"/>
    </sheetView>
  </sheetViews>
  <sheetFormatPr baseColWidth="10" defaultColWidth="8.83203125" defaultRowHeight="13" x14ac:dyDescent="0.15"/>
  <cols>
    <col min="1" max="1" width="8.83203125" style="1"/>
    <col min="2" max="2" width="15.5" style="1" customWidth="1"/>
    <col min="3" max="3" width="14" style="1" customWidth="1"/>
    <col min="4" max="4" width="8.83203125" style="1"/>
    <col min="5" max="5" width="12.6640625" style="1" customWidth="1"/>
    <col min="6" max="6" width="13.83203125" style="1" customWidth="1"/>
  </cols>
  <sheetData>
    <row r="1" spans="1:6" s="7" customFormat="1" ht="18" thickTop="1" thickBot="1" x14ac:dyDescent="0.2">
      <c r="A1" s="124" t="s">
        <v>18</v>
      </c>
      <c r="B1" s="125"/>
      <c r="C1" s="125"/>
      <c r="D1" s="125"/>
      <c r="E1" s="125"/>
      <c r="F1" s="126"/>
    </row>
    <row r="2" spans="1:6" ht="32" thickTop="1" thickBot="1" x14ac:dyDescent="0.2">
      <c r="A2" s="8" t="s">
        <v>19</v>
      </c>
      <c r="B2" s="9" t="s">
        <v>20</v>
      </c>
      <c r="C2" s="9" t="s">
        <v>21</v>
      </c>
      <c r="D2" s="9" t="s">
        <v>22</v>
      </c>
      <c r="E2" s="9" t="s">
        <v>23</v>
      </c>
      <c r="F2" s="10" t="s">
        <v>24</v>
      </c>
    </row>
    <row r="3" spans="1:6" ht="15" thickBot="1" x14ac:dyDescent="0.2">
      <c r="A3" s="11" t="s">
        <v>25</v>
      </c>
      <c r="B3" s="12" t="s">
        <v>25</v>
      </c>
      <c r="C3" s="12" t="s">
        <v>25</v>
      </c>
      <c r="D3" s="12" t="s">
        <v>25</v>
      </c>
      <c r="E3" s="12" t="s">
        <v>26</v>
      </c>
      <c r="F3" s="2" t="s">
        <v>26</v>
      </c>
    </row>
    <row r="4" spans="1:6" ht="15" thickBot="1" x14ac:dyDescent="0.2">
      <c r="A4" s="11" t="s">
        <v>25</v>
      </c>
      <c r="B4" s="12" t="s">
        <v>25</v>
      </c>
      <c r="C4" s="12" t="s">
        <v>25</v>
      </c>
      <c r="D4" s="12" t="s">
        <v>25</v>
      </c>
      <c r="E4" s="12" t="s">
        <v>26</v>
      </c>
      <c r="F4" s="2" t="s">
        <v>26</v>
      </c>
    </row>
    <row r="5" spans="1:6" ht="15" thickBot="1" x14ac:dyDescent="0.2">
      <c r="A5" s="13" t="s">
        <v>25</v>
      </c>
      <c r="B5" s="14" t="s">
        <v>25</v>
      </c>
      <c r="C5" s="14" t="s">
        <v>25</v>
      </c>
      <c r="D5" s="14" t="s">
        <v>25</v>
      </c>
      <c r="E5" s="14" t="s">
        <v>26</v>
      </c>
      <c r="F5" s="3" t="s">
        <v>26</v>
      </c>
    </row>
    <row r="6" spans="1:6" ht="14" thickTop="1" x14ac:dyDescent="0.15"/>
    <row r="8" spans="1:6" x14ac:dyDescent="0.15">
      <c r="A8" s="127" t="s">
        <v>27</v>
      </c>
      <c r="B8" s="127"/>
      <c r="C8" s="127"/>
      <c r="D8" s="127"/>
      <c r="E8" s="127"/>
      <c r="F8" s="127"/>
    </row>
  </sheetData>
  <mergeCells count="2">
    <mergeCell ref="A1:F1"/>
    <mergeCell ref="A8:F8"/>
  </mergeCells>
  <hyperlinks>
    <hyperlink ref="B2" location="_ftn1" display="_ftn1" xr:uid="{00000000-0004-0000-0500-000000000000}"/>
    <hyperlink ref="A8" location="_ftnref1" display="_ftnref1" xr:uid="{00000000-0004-0000-0500-000001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Cronograma</vt:lpstr>
      <vt:lpstr>Formações-Eventos</vt:lpstr>
      <vt:lpstr>Execução Física</vt:lpstr>
      <vt:lpstr>Movimentação Finaceira </vt:lpstr>
      <vt:lpstr>Documentos Ambientais</vt:lpstr>
      <vt:lpstr>'Documentos Ambientais'!_ftn1</vt:lpstr>
      <vt:lpstr>'Documentos Ambientais'!_ftnref1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Araujo Parreiras</dc:creator>
  <cp:lastModifiedBy>Luis Alberto Saporta</cp:lastModifiedBy>
  <dcterms:created xsi:type="dcterms:W3CDTF">2018-08-31T18:00:03Z</dcterms:created>
  <dcterms:modified xsi:type="dcterms:W3CDTF">2025-01-03T18:15:27Z</dcterms:modified>
</cp:coreProperties>
</file>